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ustomProperty1.bin" ContentType="application/vnd.openxmlformats-officedocument.spreadsheetml.customProperty"/>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ustomProperty2.bin" ContentType="application/vnd.openxmlformats-officedocument.spreadsheetml.customProperty"/>
  <Override PartName="/xl/drawings/drawing2.xml" ContentType="application/vnd.openxmlformats-officedocument.drawing+xml"/>
  <Override PartName="/xl/customProperty3.bin" ContentType="application/vnd.openxmlformats-officedocument.spreadsheetml.customProperty"/>
  <Override PartName="/xl/drawings/drawing3.xml" ContentType="application/vnd.openxmlformats-officedocument.drawing+xml"/>
  <Override PartName="/xl/customProperty4.bin" ContentType="application/vnd.openxmlformats-officedocument.spreadsheetml.customProperty"/>
  <Override PartName="/xl/drawings/drawing4.xml" ContentType="application/vnd.openxmlformats-officedocument.drawing+xml"/>
  <Override PartName="/xl/customProperty5.bin" ContentType="application/vnd.openxmlformats-officedocument.spreadsheetml.customProperty"/>
  <Override PartName="/xl/customProperty6.bin" ContentType="application/vnd.openxmlformats-officedocument.spreadsheetml.customProperty"/>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2527"/>
  <workbookPr codeName="ThisWorkbook" defaultThemeVersion="166925"/>
  <mc:AlternateContent xmlns:mc="http://schemas.openxmlformats.org/markup-compatibility/2006">
    <mc:Choice Requires="x15">
      <x15ac:absPath xmlns:x15ac="http://schemas.microsoft.com/office/spreadsheetml/2010/11/ac" url="C:\Users\cottlj1\Box Sync\Jack Cottle\CGM Pregnancy\"/>
    </mc:Choice>
  </mc:AlternateContent>
  <xr:revisionPtr revIDLastSave="0" documentId="8_{20E70981-96FC-4806-B05E-4C614EAEF94B}" xr6:coauthVersionLast="45" xr6:coauthVersionMax="45" xr10:uidLastSave="{00000000-0000-0000-0000-000000000000}"/>
  <workbookProtection workbookAlgorithmName="SHA-512" workbookHashValue="JnXlNPE6Z3Q5+41qVb0iyYzOI5qpibFVOys7WdT6ge1t43Tp+9CJOCi+CsZuMJIwHxbVeJ8EbquvKuEmTXe1pQ==" workbookSaltValue="dYORTCijEEC+9JvahOUgOQ==" workbookSpinCount="100000" lockStructure="1"/>
  <bookViews>
    <workbookView xWindow="-120" yWindow="-120" windowWidth="29040" windowHeight="15840" xr2:uid="{B9257332-E30A-48B1-842E-C6C232A0293E}"/>
  </bookViews>
  <sheets>
    <sheet name="Introduction" sheetId="4" r:id="rId1"/>
    <sheet name="Medtronic Patient Data Form" sheetId="1" r:id="rId2"/>
    <sheet name="Pregnancy Package" sheetId="5" r:id="rId3"/>
    <sheet name="T&amp;Cs - Supply of Goods" sheetId="8" r:id="rId4"/>
    <sheet name="Drop down Lists" sheetId="2" state="veryHidden" r:id="rId5"/>
    <sheet name="FM List" sheetId="6" state="veryHidden" r:id="rId6"/>
  </sheets>
  <definedNames>
    <definedName name="_Hlk220922540" localSheetId="0">Introduction!#REF!</definedName>
    <definedName name="_Hlk220922540" localSheetId="3">'T&amp;Cs - Supply of Goods'!#REF!</definedName>
    <definedName name="_xlnm.Print_Area" localSheetId="0">Introduction!$B$2:$F$29</definedName>
    <definedName name="_xlnm.Print_Area" localSheetId="3">'T&amp;Cs - Supply of Goods'!$B$2:$C$26</definedName>
    <definedName name="Z_35F424B0_B0C0_4ECA_BAF0_97C2EB5EF206_.wvu.PrintArea" localSheetId="0" hidden="1">Introduction!$B$22:$I$29</definedName>
    <definedName name="Z_35F424B0_B0C0_4ECA_BAF0_97C2EB5EF206_.wvu.PrintArea" localSheetId="3" hidden="1">'T&amp;Cs - Supply of Goods'!$B$17:$F$26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N77" i="1" l="1"/>
  <c r="BN74" i="1"/>
  <c r="BN72" i="1" a="1"/>
  <c r="BN72" i="1" s="1"/>
  <c r="BN71" i="1" a="1"/>
  <c r="BN71" i="1" s="1"/>
  <c r="BN67" i="1"/>
  <c r="BN66" i="1"/>
  <c r="BM66" i="1"/>
  <c r="BM65" i="1"/>
  <c r="BN61" i="1"/>
  <c r="BM53" i="1" a="1"/>
  <c r="BM53" i="1" s="1"/>
  <c r="BM51" i="1"/>
  <c r="BM51" i="1" a="1"/>
  <c r="BN49" i="1"/>
  <c r="BN45" i="1" a="1"/>
  <c r="BN45" i="1" s="1"/>
  <c r="BN47" i="1" s="1"/>
  <c r="BN44" i="1" a="1"/>
  <c r="BN44" i="1" s="1"/>
  <c r="BM43" i="1" a="1"/>
  <c r="BM43" i="1" s="1"/>
  <c r="BM38" i="1"/>
  <c r="BK77" i="1"/>
  <c r="BK74" i="1"/>
  <c r="BK72" i="1" a="1"/>
  <c r="BK72" i="1" s="1"/>
  <c r="BK71" i="1" a="1"/>
  <c r="BK71" i="1" s="1"/>
  <c r="BK67" i="1"/>
  <c r="BK66" i="1"/>
  <c r="BJ66" i="1"/>
  <c r="BJ65" i="1"/>
  <c r="BK61" i="1"/>
  <c r="BJ53" i="1"/>
  <c r="BJ53" i="1" a="1"/>
  <c r="BJ51" i="1" a="1"/>
  <c r="BJ51" i="1" s="1"/>
  <c r="BK49" i="1"/>
  <c r="BK45" i="1" a="1"/>
  <c r="BK45" i="1" s="1"/>
  <c r="BK47" i="1" s="1"/>
  <c r="BK44" i="1" a="1"/>
  <c r="BK44" i="1" s="1"/>
  <c r="BJ43" i="1" a="1"/>
  <c r="BJ43" i="1" s="1"/>
  <c r="BJ38" i="1"/>
  <c r="BH77" i="1"/>
  <c r="BH74" i="1"/>
  <c r="BH72" i="1" a="1"/>
  <c r="BH72" i="1" s="1"/>
  <c r="BH71" i="1" a="1"/>
  <c r="BH71" i="1" s="1"/>
  <c r="BH67" i="1"/>
  <c r="BH66" i="1"/>
  <c r="BG66" i="1"/>
  <c r="BG65" i="1"/>
  <c r="BH61" i="1"/>
  <c r="BG53" i="1" a="1"/>
  <c r="BG53" i="1" s="1"/>
  <c r="BG51" i="1" a="1"/>
  <c r="BG51" i="1" s="1"/>
  <c r="BH49" i="1"/>
  <c r="BH45" i="1" a="1"/>
  <c r="BH45" i="1" s="1"/>
  <c r="BH47" i="1" s="1"/>
  <c r="BH44" i="1" a="1"/>
  <c r="BH44" i="1" s="1"/>
  <c r="BG43" i="1" a="1"/>
  <c r="BG43" i="1" s="1"/>
  <c r="BG38" i="1"/>
  <c r="BE77" i="1"/>
  <c r="BE74" i="1"/>
  <c r="BE72" i="1" a="1"/>
  <c r="BE72" i="1" s="1"/>
  <c r="BE71" i="1" a="1"/>
  <c r="BE71" i="1" s="1"/>
  <c r="BE67" i="1"/>
  <c r="BE66" i="1"/>
  <c r="BD66" i="1"/>
  <c r="BD65" i="1"/>
  <c r="BE61" i="1"/>
  <c r="BD53" i="1" a="1"/>
  <c r="BD53" i="1" s="1"/>
  <c r="BD51" i="1" a="1"/>
  <c r="BD51" i="1" s="1"/>
  <c r="BE49" i="1"/>
  <c r="BE45" i="1" a="1"/>
  <c r="BE45" i="1" s="1"/>
  <c r="BE47" i="1" s="1"/>
  <c r="BE44" i="1" a="1"/>
  <c r="BE44" i="1" s="1"/>
  <c r="BD43" i="1"/>
  <c r="BD43" i="1" a="1"/>
  <c r="BD38" i="1"/>
  <c r="BB77" i="1"/>
  <c r="BB74" i="1"/>
  <c r="BB72" i="1" a="1"/>
  <c r="BB72" i="1" s="1"/>
  <c r="BB71" i="1" a="1"/>
  <c r="BB71" i="1" s="1"/>
  <c r="BB67" i="1"/>
  <c r="BB66" i="1"/>
  <c r="BA66" i="1"/>
  <c r="BA65" i="1"/>
  <c r="BB61" i="1"/>
  <c r="BA53" i="1" a="1"/>
  <c r="BA53" i="1" s="1"/>
  <c r="BA51" i="1" a="1"/>
  <c r="BA51" i="1" s="1"/>
  <c r="BB49" i="1"/>
  <c r="BB45" i="1" a="1"/>
  <c r="BB45" i="1" s="1"/>
  <c r="BB47" i="1" s="1"/>
  <c r="BB44" i="1"/>
  <c r="BB44" i="1" a="1"/>
  <c r="BA43" i="1" a="1"/>
  <c r="BA43" i="1" s="1"/>
  <c r="BA38" i="1"/>
  <c r="AY77" i="1"/>
  <c r="AY74" i="1"/>
  <c r="AY72" i="1" a="1"/>
  <c r="AY72" i="1" s="1"/>
  <c r="AY71" i="1" a="1"/>
  <c r="AY71" i="1" s="1"/>
  <c r="AY67" i="1"/>
  <c r="AY66" i="1"/>
  <c r="AX66" i="1"/>
  <c r="AX65" i="1"/>
  <c r="AY61" i="1"/>
  <c r="AX53" i="1" a="1"/>
  <c r="AX53" i="1" s="1"/>
  <c r="AX51" i="1" a="1"/>
  <c r="AX51" i="1" s="1"/>
  <c r="AY49" i="1"/>
  <c r="AY45" i="1" a="1"/>
  <c r="AY45" i="1" s="1"/>
  <c r="AY47" i="1" s="1"/>
  <c r="AY44" i="1" a="1"/>
  <c r="AY44" i="1" s="1"/>
  <c r="AX43" i="1" a="1"/>
  <c r="AX43" i="1" s="1"/>
  <c r="AX38" i="1"/>
  <c r="AV77" i="1"/>
  <c r="AV74" i="1"/>
  <c r="AV72" i="1" a="1"/>
  <c r="AV72" i="1" s="1"/>
  <c r="AV71" i="1" a="1"/>
  <c r="AV71" i="1" s="1"/>
  <c r="AV67" i="1"/>
  <c r="AV66" i="1"/>
  <c r="AU66" i="1"/>
  <c r="AU65" i="1"/>
  <c r="AV61" i="1"/>
  <c r="AU53" i="1" a="1"/>
  <c r="AU53" i="1" s="1"/>
  <c r="AU51" i="1" a="1"/>
  <c r="AU51" i="1" s="1"/>
  <c r="AV49" i="1"/>
  <c r="AV45" i="1" a="1"/>
  <c r="AV45" i="1" s="1"/>
  <c r="AV47" i="1" s="1"/>
  <c r="AV44" i="1"/>
  <c r="AV44" i="1" a="1"/>
  <c r="AU43" i="1" a="1"/>
  <c r="AU43" i="1" s="1"/>
  <c r="AU38" i="1"/>
  <c r="AS77" i="1"/>
  <c r="AS74" i="1"/>
  <c r="AS72" i="1" a="1"/>
  <c r="AS72" i="1" s="1"/>
  <c r="AS71" i="1" a="1"/>
  <c r="AS71" i="1" s="1"/>
  <c r="AS67" i="1"/>
  <c r="AS66" i="1"/>
  <c r="AR66" i="1"/>
  <c r="AR65" i="1"/>
  <c r="AS61" i="1"/>
  <c r="AR53" i="1" a="1"/>
  <c r="AR53" i="1" s="1"/>
  <c r="AR51" i="1" a="1"/>
  <c r="AR51" i="1" s="1"/>
  <c r="AS49" i="1"/>
  <c r="AS45" i="1" a="1"/>
  <c r="AS45" i="1" s="1"/>
  <c r="AS47" i="1" s="1"/>
  <c r="AS44" i="1" a="1"/>
  <c r="AS44" i="1" s="1"/>
  <c r="AR43" i="1"/>
  <c r="AR43" i="1" a="1"/>
  <c r="AR38" i="1"/>
  <c r="AP77" i="1"/>
  <c r="AP74" i="1"/>
  <c r="AP72" i="1" a="1"/>
  <c r="AP72" i="1" s="1"/>
  <c r="AP71" i="1" a="1"/>
  <c r="AP71" i="1" s="1"/>
  <c r="AP67" i="1"/>
  <c r="AP66" i="1"/>
  <c r="AO66" i="1"/>
  <c r="AO65" i="1"/>
  <c r="AP61" i="1"/>
  <c r="AO53" i="1" a="1"/>
  <c r="AO53" i="1" s="1"/>
  <c r="AO51" i="1" a="1"/>
  <c r="AO51" i="1" s="1"/>
  <c r="AP49" i="1"/>
  <c r="AP45" i="1" a="1"/>
  <c r="AP45" i="1" s="1"/>
  <c r="AP47" i="1" s="1"/>
  <c r="AP44" i="1" a="1"/>
  <c r="AP44" i="1" s="1"/>
  <c r="AO43" i="1"/>
  <c r="AO43" i="1" a="1"/>
  <c r="AO38" i="1"/>
  <c r="AM77" i="1"/>
  <c r="AM74" i="1"/>
  <c r="AM72" i="1" a="1"/>
  <c r="AM72" i="1" s="1"/>
  <c r="AM71" i="1" a="1"/>
  <c r="AM71" i="1" s="1"/>
  <c r="AM67" i="1"/>
  <c r="AM66" i="1"/>
  <c r="AL66" i="1"/>
  <c r="AL65" i="1"/>
  <c r="AM61" i="1"/>
  <c r="AL53" i="1" a="1"/>
  <c r="AL53" i="1" s="1"/>
  <c r="AL51" i="1" a="1"/>
  <c r="AL51" i="1" s="1"/>
  <c r="AM49" i="1"/>
  <c r="AM45" i="1" a="1"/>
  <c r="AM45" i="1" s="1"/>
  <c r="AM47" i="1" s="1"/>
  <c r="AM44" i="1" a="1"/>
  <c r="AM44" i="1" s="1"/>
  <c r="AL43" i="1" a="1"/>
  <c r="AL43" i="1" s="1"/>
  <c r="AL38" i="1"/>
  <c r="AJ77" i="1"/>
  <c r="AJ74" i="1"/>
  <c r="AJ72" i="1" a="1"/>
  <c r="AJ72" i="1" s="1"/>
  <c r="AJ71" i="1" a="1"/>
  <c r="AJ71" i="1" s="1"/>
  <c r="AJ67" i="1"/>
  <c r="AJ66" i="1"/>
  <c r="AI66" i="1"/>
  <c r="AI65" i="1"/>
  <c r="AJ61" i="1"/>
  <c r="AI53" i="1" a="1"/>
  <c r="AI53" i="1" s="1"/>
  <c r="AI51" i="1" a="1"/>
  <c r="AI51" i="1" s="1"/>
  <c r="AJ49" i="1"/>
  <c r="AJ45" i="1" a="1"/>
  <c r="AJ45" i="1" s="1"/>
  <c r="AJ47" i="1" s="1"/>
  <c r="AJ44" i="1" a="1"/>
  <c r="AJ44" i="1" s="1"/>
  <c r="AI43" i="1" a="1"/>
  <c r="AI43" i="1" s="1"/>
  <c r="AI38" i="1"/>
  <c r="AG77" i="1"/>
  <c r="AG74" i="1"/>
  <c r="AG72" i="1" a="1"/>
  <c r="AG72" i="1" s="1"/>
  <c r="AG71" i="1" a="1"/>
  <c r="AG71" i="1" s="1"/>
  <c r="AG67" i="1"/>
  <c r="AG66" i="1"/>
  <c r="AF66" i="1"/>
  <c r="AF65" i="1"/>
  <c r="AG61" i="1"/>
  <c r="AF53" i="1" a="1"/>
  <c r="AF53" i="1" s="1"/>
  <c r="AF51" i="1"/>
  <c r="AF51" i="1" a="1"/>
  <c r="AG49" i="1"/>
  <c r="AG45" i="1" a="1"/>
  <c r="AG45" i="1" s="1"/>
  <c r="AG47" i="1" s="1"/>
  <c r="AG44" i="1" a="1"/>
  <c r="AG44" i="1" s="1"/>
  <c r="AF43" i="1" a="1"/>
  <c r="AF43" i="1" s="1"/>
  <c r="AF38" i="1"/>
  <c r="AD77" i="1"/>
  <c r="AD74" i="1"/>
  <c r="AD72" i="1" a="1"/>
  <c r="AD72" i="1" s="1"/>
  <c r="AD71" i="1" a="1"/>
  <c r="AD71" i="1" s="1"/>
  <c r="AD67" i="1"/>
  <c r="AD66" i="1"/>
  <c r="AC66" i="1"/>
  <c r="AC65" i="1"/>
  <c r="AD61" i="1"/>
  <c r="AC53" i="1"/>
  <c r="AC53" i="1" a="1"/>
  <c r="AC51" i="1" a="1"/>
  <c r="AC51" i="1" s="1"/>
  <c r="AD49" i="1"/>
  <c r="AD45" i="1" a="1"/>
  <c r="AD45" i="1" s="1"/>
  <c r="AD47" i="1" s="1"/>
  <c r="AD44" i="1" a="1"/>
  <c r="AD44" i="1" s="1"/>
  <c r="AC43" i="1" a="1"/>
  <c r="AC43" i="1" s="1"/>
  <c r="AC38" i="1"/>
  <c r="AA77" i="1"/>
  <c r="AA74" i="1"/>
  <c r="AA72" i="1" a="1"/>
  <c r="AA72" i="1" s="1"/>
  <c r="AA71" i="1" a="1"/>
  <c r="AA71" i="1" s="1"/>
  <c r="AA67" i="1"/>
  <c r="AA66" i="1"/>
  <c r="Z66" i="1"/>
  <c r="Z65" i="1"/>
  <c r="AA61" i="1"/>
  <c r="Z53" i="1" a="1"/>
  <c r="Z53" i="1" s="1"/>
  <c r="Z51" i="1" a="1"/>
  <c r="Z51" i="1" s="1"/>
  <c r="AA49" i="1"/>
  <c r="AA45" i="1" a="1"/>
  <c r="AA45" i="1" s="1"/>
  <c r="AA47" i="1" s="1"/>
  <c r="AA44" i="1"/>
  <c r="AA44" i="1" a="1"/>
  <c r="Z43" i="1" a="1"/>
  <c r="Z43" i="1" s="1"/>
  <c r="Z38" i="1"/>
  <c r="X77" i="1"/>
  <c r="X74" i="1"/>
  <c r="X72" i="1" a="1"/>
  <c r="X72" i="1" s="1"/>
  <c r="X71" i="1" a="1"/>
  <c r="X71" i="1" s="1"/>
  <c r="X67" i="1"/>
  <c r="X66" i="1"/>
  <c r="W66" i="1"/>
  <c r="W65" i="1"/>
  <c r="X61" i="1"/>
  <c r="W53" i="1" a="1"/>
  <c r="W53" i="1" s="1"/>
  <c r="W51" i="1" a="1"/>
  <c r="W51" i="1" s="1"/>
  <c r="X49" i="1"/>
  <c r="X45" i="1" a="1"/>
  <c r="X45" i="1" s="1"/>
  <c r="X47" i="1" s="1"/>
  <c r="X44" i="1" a="1"/>
  <c r="X44" i="1" s="1"/>
  <c r="W43" i="1"/>
  <c r="W43" i="1" a="1"/>
  <c r="W38" i="1"/>
  <c r="U77" i="1"/>
  <c r="U74" i="1"/>
  <c r="U72" i="1" a="1"/>
  <c r="U72" i="1" s="1"/>
  <c r="U71" i="1" a="1"/>
  <c r="U71" i="1" s="1"/>
  <c r="U67" i="1"/>
  <c r="U66" i="1"/>
  <c r="T66" i="1"/>
  <c r="T65" i="1"/>
  <c r="U61" i="1"/>
  <c r="T53" i="1" a="1"/>
  <c r="T53" i="1" s="1"/>
  <c r="T51" i="1"/>
  <c r="T51" i="1" a="1"/>
  <c r="U49" i="1"/>
  <c r="U45" i="1" a="1"/>
  <c r="U45" i="1" s="1"/>
  <c r="U47" i="1" s="1"/>
  <c r="U44" i="1" a="1"/>
  <c r="U44" i="1" s="1"/>
  <c r="T43" i="1" a="1"/>
  <c r="T43" i="1" s="1"/>
  <c r="T38" i="1"/>
  <c r="R77" i="1"/>
  <c r="R74" i="1"/>
  <c r="R72" i="1" a="1"/>
  <c r="R72" i="1" s="1"/>
  <c r="R71" i="1" a="1"/>
  <c r="R71" i="1" s="1"/>
  <c r="R67" i="1"/>
  <c r="R66" i="1"/>
  <c r="Q66" i="1"/>
  <c r="Q65" i="1"/>
  <c r="R61" i="1"/>
  <c r="Q53" i="1" a="1"/>
  <c r="Q53" i="1" s="1"/>
  <c r="Q51" i="1" a="1"/>
  <c r="Q51" i="1" s="1"/>
  <c r="R49" i="1"/>
  <c r="R45" i="1" a="1"/>
  <c r="R45" i="1" s="1"/>
  <c r="R47" i="1" s="1"/>
  <c r="R44" i="1" a="1"/>
  <c r="R44" i="1" s="1"/>
  <c r="Q43" i="1" a="1"/>
  <c r="Q43" i="1" s="1"/>
  <c r="Q38" i="1"/>
  <c r="O77" i="1"/>
  <c r="O74" i="1"/>
  <c r="O72" i="1" a="1"/>
  <c r="O72" i="1" s="1"/>
  <c r="O71" i="1" a="1"/>
  <c r="O71" i="1" s="1"/>
  <c r="O67" i="1"/>
  <c r="O66" i="1"/>
  <c r="N66" i="1"/>
  <c r="N65" i="1"/>
  <c r="O61" i="1"/>
  <c r="N53" i="1" a="1"/>
  <c r="N53" i="1" s="1"/>
  <c r="N51" i="1" a="1"/>
  <c r="N51" i="1" s="1"/>
  <c r="O49" i="1"/>
  <c r="O45" i="1" a="1"/>
  <c r="O45" i="1" s="1"/>
  <c r="O47" i="1" s="1"/>
  <c r="O44" i="1" a="1"/>
  <c r="O44" i="1" s="1"/>
  <c r="N43" i="1" a="1"/>
  <c r="N43" i="1" s="1"/>
  <c r="N38" i="1"/>
  <c r="L77" i="1"/>
  <c r="L74" i="1"/>
  <c r="L72" i="1" a="1"/>
  <c r="L72" i="1" s="1"/>
  <c r="L71" i="1" a="1"/>
  <c r="L71" i="1" s="1"/>
  <c r="L67" i="1"/>
  <c r="L66" i="1"/>
  <c r="K66" i="1"/>
  <c r="K65" i="1"/>
  <c r="L61" i="1"/>
  <c r="K53" i="1" a="1"/>
  <c r="K53" i="1" s="1"/>
  <c r="K51" i="1" a="1"/>
  <c r="K51" i="1" s="1"/>
  <c r="L49" i="1"/>
  <c r="L45" i="1" a="1"/>
  <c r="L45" i="1" s="1"/>
  <c r="L47" i="1" s="1"/>
  <c r="L44" i="1" a="1"/>
  <c r="L44" i="1" s="1"/>
  <c r="K43" i="1" a="1"/>
  <c r="K43" i="1" s="1"/>
  <c r="K38" i="1"/>
  <c r="H65" i="1"/>
  <c r="I2" i="5"/>
  <c r="K2" i="1"/>
  <c r="H53" i="1" l="1" a="1"/>
  <c r="H53" i="1" s="1"/>
  <c r="H51" i="1" a="1"/>
  <c r="H51" i="1" s="1"/>
  <c r="H38" i="1"/>
  <c r="H43" i="1" l="1" a="1"/>
  <c r="H43" i="1" s="1"/>
  <c r="I49" i="1" l="1"/>
  <c r="F43" i="5" l="1"/>
  <c r="G43" i="5" s="1"/>
  <c r="H43" i="5" s="1" a="1"/>
  <c r="H43" i="5" s="1"/>
  <c r="BU26" i="2"/>
  <c r="BU21" i="2"/>
  <c r="BT14" i="2"/>
  <c r="F41" i="5"/>
  <c r="D42" i="5" a="1"/>
  <c r="D42" i="5" s="1"/>
  <c r="BT7" i="2"/>
  <c r="G2" i="5" l="1"/>
  <c r="D41" i="5" a="1"/>
  <c r="D41" i="5" s="1"/>
  <c r="BB3" i="6" l="1" a="1"/>
  <c r="BB3" i="6" s="1"/>
  <c r="BD3" i="6" a="1"/>
  <c r="BD3" i="6" s="1"/>
  <c r="BF3" i="6" a="1"/>
  <c r="BF3" i="6" s="1"/>
  <c r="BH3" i="6" a="1"/>
  <c r="BH3" i="6" s="1"/>
  <c r="BB4" i="6" a="1"/>
  <c r="BB4" i="6" s="1"/>
  <c r="BD4" i="6" a="1"/>
  <c r="BD4" i="6" s="1"/>
  <c r="BF4" i="6" a="1"/>
  <c r="BF4" i="6" s="1"/>
  <c r="BH4" i="6" a="1"/>
  <c r="BH4" i="6" s="1"/>
  <c r="BB5" i="6" a="1"/>
  <c r="BB5" i="6" s="1"/>
  <c r="BD5" i="6" a="1"/>
  <c r="BD5" i="6" s="1"/>
  <c r="BF5" i="6" a="1"/>
  <c r="BF5" i="6" s="1"/>
  <c r="BH5" i="6" a="1"/>
  <c r="BH5" i="6" s="1"/>
  <c r="BB6" i="6" a="1"/>
  <c r="BB6" i="6" s="1"/>
  <c r="BD6" i="6" a="1"/>
  <c r="BD6" i="6" s="1"/>
  <c r="BF6" i="6" a="1"/>
  <c r="BF6" i="6" s="1"/>
  <c r="BH6" i="6" a="1"/>
  <c r="BH6" i="6" s="1"/>
  <c r="BB7" i="6" a="1"/>
  <c r="BB7" i="6" s="1"/>
  <c r="BD7" i="6" a="1"/>
  <c r="BD7" i="6" s="1"/>
  <c r="BF7" i="6" a="1"/>
  <c r="BF7" i="6" s="1"/>
  <c r="BH7" i="6" a="1"/>
  <c r="BH7" i="6" s="1"/>
  <c r="BB8" i="6" a="1"/>
  <c r="BB8" i="6" s="1"/>
  <c r="BD8" i="6" a="1"/>
  <c r="BD8" i="6" s="1"/>
  <c r="BF8" i="6" a="1"/>
  <c r="BF8" i="6" s="1"/>
  <c r="BH8" i="6" a="1"/>
  <c r="BH8" i="6" s="1"/>
  <c r="BB9" i="6" a="1"/>
  <c r="BB9" i="6" s="1"/>
  <c r="BD9" i="6" a="1"/>
  <c r="BD9" i="6" s="1"/>
  <c r="BF9" i="6" a="1"/>
  <c r="BF9" i="6" s="1"/>
  <c r="BH9" i="6" a="1"/>
  <c r="BH9" i="6" s="1"/>
  <c r="BB10" i="6" a="1"/>
  <c r="BB10" i="6" s="1"/>
  <c r="BD10" i="6" a="1"/>
  <c r="BD10" i="6" s="1"/>
  <c r="BF10" i="6" a="1"/>
  <c r="BF10" i="6" s="1"/>
  <c r="BH10" i="6" a="1"/>
  <c r="BH10" i="6" s="1"/>
  <c r="BB11" i="6" a="1"/>
  <c r="BB11" i="6" s="1"/>
  <c r="BD11" i="6" a="1"/>
  <c r="BD11" i="6" s="1"/>
  <c r="BF11" i="6" a="1"/>
  <c r="BF11" i="6" s="1"/>
  <c r="BH11" i="6" a="1"/>
  <c r="BH11" i="6" s="1"/>
  <c r="BB12" i="6" a="1"/>
  <c r="BB12" i="6" s="1"/>
  <c r="BD12" i="6" a="1"/>
  <c r="BD12" i="6" s="1"/>
  <c r="BF12" i="6" a="1"/>
  <c r="BF12" i="6" s="1"/>
  <c r="BH12" i="6" a="1"/>
  <c r="BH12" i="6" s="1"/>
  <c r="BB13" i="6" a="1"/>
  <c r="BB13" i="6" s="1"/>
  <c r="BD13" i="6" a="1"/>
  <c r="BD13" i="6" s="1"/>
  <c r="BF13" i="6" a="1"/>
  <c r="BF13" i="6" s="1"/>
  <c r="BH13" i="6" a="1"/>
  <c r="BH13" i="6" s="1"/>
  <c r="BB14" i="6" a="1"/>
  <c r="BB14" i="6" s="1"/>
  <c r="BD14" i="6" a="1"/>
  <c r="BD14" i="6" s="1"/>
  <c r="BF14" i="6" a="1"/>
  <c r="BF14" i="6" s="1"/>
  <c r="BH14" i="6" a="1"/>
  <c r="BH14" i="6" s="1"/>
  <c r="BB15" i="6" a="1"/>
  <c r="BB15" i="6" s="1"/>
  <c r="BD15" i="6" a="1"/>
  <c r="BD15" i="6" s="1"/>
  <c r="BF15" i="6" a="1"/>
  <c r="BF15" i="6" s="1"/>
  <c r="BH15" i="6" a="1"/>
  <c r="BH15" i="6" s="1"/>
  <c r="BB16" i="6" a="1"/>
  <c r="BB16" i="6" s="1"/>
  <c r="BD16" i="6" a="1"/>
  <c r="BD16" i="6" s="1"/>
  <c r="BF16" i="6" a="1"/>
  <c r="BF16" i="6" s="1"/>
  <c r="BH16" i="6" a="1"/>
  <c r="BH16" i="6" s="1"/>
  <c r="AK3" i="6" a="1"/>
  <c r="AK3" i="6" s="1"/>
  <c r="AN3" i="6" a="1"/>
  <c r="AN3" i="6" s="1"/>
  <c r="AQ3" i="6" a="1"/>
  <c r="AQ3" i="6" s="1"/>
  <c r="AT3" i="6" a="1"/>
  <c r="AT3" i="6" s="1"/>
  <c r="AW3" i="6" a="1"/>
  <c r="AW3" i="6" s="1"/>
  <c r="AZ3" i="6" a="1"/>
  <c r="AZ3" i="6" s="1"/>
  <c r="AK4" i="6" a="1"/>
  <c r="AK4" i="6" s="1"/>
  <c r="AN4" i="6" a="1"/>
  <c r="AN4" i="6" s="1"/>
  <c r="AQ4" i="6" a="1"/>
  <c r="AQ4" i="6" s="1"/>
  <c r="AT4" i="6" a="1"/>
  <c r="AT4" i="6" s="1"/>
  <c r="AW4" i="6" a="1"/>
  <c r="AW4" i="6" s="1"/>
  <c r="AZ4" i="6" a="1"/>
  <c r="AZ4" i="6" s="1"/>
  <c r="AK5" i="6" a="1"/>
  <c r="AK5" i="6" s="1"/>
  <c r="AN5" i="6" a="1"/>
  <c r="AN5" i="6" s="1"/>
  <c r="AQ5" i="6" a="1"/>
  <c r="AQ5" i="6" s="1"/>
  <c r="AT5" i="6" a="1"/>
  <c r="AT5" i="6" s="1"/>
  <c r="AW5" i="6" a="1"/>
  <c r="AW5" i="6" s="1"/>
  <c r="AZ5" i="6" a="1"/>
  <c r="AZ5" i="6" s="1"/>
  <c r="AK6" i="6" a="1"/>
  <c r="AK6" i="6" s="1"/>
  <c r="AN6" i="6" a="1"/>
  <c r="AN6" i="6" s="1"/>
  <c r="AQ6" i="6" a="1"/>
  <c r="AQ6" i="6" s="1"/>
  <c r="AT6" i="6" a="1"/>
  <c r="AT6" i="6" s="1"/>
  <c r="AW6" i="6" a="1"/>
  <c r="AW6" i="6" s="1"/>
  <c r="AZ6" i="6" a="1"/>
  <c r="AZ6" i="6" s="1"/>
  <c r="AK7" i="6" a="1"/>
  <c r="AK7" i="6" s="1"/>
  <c r="AN7" i="6" a="1"/>
  <c r="AN7" i="6" s="1"/>
  <c r="AQ7" i="6" a="1"/>
  <c r="AQ7" i="6" s="1"/>
  <c r="AT7" i="6" a="1"/>
  <c r="AT7" i="6" s="1"/>
  <c r="AW7" i="6" a="1"/>
  <c r="AW7" i="6" s="1"/>
  <c r="AZ7" i="6" a="1"/>
  <c r="AZ7" i="6" s="1"/>
  <c r="AK8" i="6" a="1"/>
  <c r="AK8" i="6" s="1"/>
  <c r="AN8" i="6" a="1"/>
  <c r="AN8" i="6" s="1"/>
  <c r="AQ8" i="6" a="1"/>
  <c r="AQ8" i="6" s="1"/>
  <c r="AT8" i="6" a="1"/>
  <c r="AT8" i="6" s="1"/>
  <c r="AW8" i="6" a="1"/>
  <c r="AW8" i="6" s="1"/>
  <c r="AZ8" i="6" a="1"/>
  <c r="AZ8" i="6" s="1"/>
  <c r="AK9" i="6" a="1"/>
  <c r="AK9" i="6" s="1"/>
  <c r="AN9" i="6" a="1"/>
  <c r="AN9" i="6" s="1"/>
  <c r="AQ9" i="6" a="1"/>
  <c r="AQ9" i="6" s="1"/>
  <c r="AT9" i="6" a="1"/>
  <c r="AT9" i="6" s="1"/>
  <c r="AW9" i="6" a="1"/>
  <c r="AW9" i="6" s="1"/>
  <c r="AZ9" i="6" a="1"/>
  <c r="AZ9" i="6" s="1"/>
  <c r="AK10" i="6" a="1"/>
  <c r="AK10" i="6" s="1"/>
  <c r="AN10" i="6" a="1"/>
  <c r="AN10" i="6" s="1"/>
  <c r="AQ10" i="6" a="1"/>
  <c r="AQ10" i="6" s="1"/>
  <c r="AT10" i="6" a="1"/>
  <c r="AT10" i="6" s="1"/>
  <c r="AW10" i="6" a="1"/>
  <c r="AW10" i="6" s="1"/>
  <c r="AZ10" i="6" a="1"/>
  <c r="AZ10" i="6" s="1"/>
  <c r="AK11" i="6" a="1"/>
  <c r="AK11" i="6" s="1"/>
  <c r="AN11" i="6" a="1"/>
  <c r="AN11" i="6" s="1"/>
  <c r="AQ11" i="6" a="1"/>
  <c r="AQ11" i="6" s="1"/>
  <c r="AT11" i="6" a="1"/>
  <c r="AT11" i="6" s="1"/>
  <c r="AW11" i="6" a="1"/>
  <c r="AW11" i="6" s="1"/>
  <c r="AZ11" i="6" a="1"/>
  <c r="AZ11" i="6" s="1"/>
  <c r="AK12" i="6" a="1"/>
  <c r="AK12" i="6" s="1"/>
  <c r="AN12" i="6" a="1"/>
  <c r="AN12" i="6" s="1"/>
  <c r="AQ12" i="6" a="1"/>
  <c r="AQ12" i="6" s="1"/>
  <c r="AT12" i="6" a="1"/>
  <c r="AT12" i="6" s="1"/>
  <c r="AW12" i="6" a="1"/>
  <c r="AW12" i="6" s="1"/>
  <c r="AZ12" i="6" a="1"/>
  <c r="AZ12" i="6" s="1"/>
  <c r="AK13" i="6" a="1"/>
  <c r="AK13" i="6" s="1"/>
  <c r="AN13" i="6" a="1"/>
  <c r="AN13" i="6" s="1"/>
  <c r="AQ13" i="6" a="1"/>
  <c r="AQ13" i="6" s="1"/>
  <c r="AT13" i="6" a="1"/>
  <c r="AT13" i="6" s="1"/>
  <c r="AW13" i="6" a="1"/>
  <c r="AW13" i="6" s="1"/>
  <c r="AZ13" i="6" a="1"/>
  <c r="AZ13" i="6" s="1"/>
  <c r="AK14" i="6" a="1"/>
  <c r="AK14" i="6" s="1"/>
  <c r="AN14" i="6" a="1"/>
  <c r="AN14" i="6" s="1"/>
  <c r="AQ14" i="6" a="1"/>
  <c r="AQ14" i="6" s="1"/>
  <c r="AT14" i="6" a="1"/>
  <c r="AT14" i="6" s="1"/>
  <c r="AW14" i="6" a="1"/>
  <c r="AW14" i="6" s="1"/>
  <c r="AZ14" i="6" a="1"/>
  <c r="AZ14" i="6" s="1"/>
  <c r="AK15" i="6" a="1"/>
  <c r="AK15" i="6" s="1"/>
  <c r="AN15" i="6" a="1"/>
  <c r="AN15" i="6" s="1"/>
  <c r="AQ15" i="6" a="1"/>
  <c r="AQ15" i="6" s="1"/>
  <c r="AT15" i="6" a="1"/>
  <c r="AT15" i="6" s="1"/>
  <c r="AW15" i="6" a="1"/>
  <c r="AW15" i="6" s="1"/>
  <c r="AZ15" i="6" a="1"/>
  <c r="AZ15" i="6" s="1"/>
  <c r="AK16" i="6" a="1"/>
  <c r="AK16" i="6" s="1"/>
  <c r="AN16" i="6" a="1"/>
  <c r="AN16" i="6" s="1"/>
  <c r="AQ16" i="6" a="1"/>
  <c r="AQ16" i="6" s="1"/>
  <c r="AT16" i="6" a="1"/>
  <c r="AT16" i="6" s="1"/>
  <c r="AW16" i="6" a="1"/>
  <c r="AW16" i="6" s="1"/>
  <c r="AZ16" i="6" a="1"/>
  <c r="AZ16" i="6" s="1"/>
  <c r="S3" i="6" a="1"/>
  <c r="S3" i="6" s="1"/>
  <c r="V3" i="6" a="1"/>
  <c r="V3" i="6" s="1"/>
  <c r="Y3" i="6" a="1"/>
  <c r="Y3" i="6" s="1"/>
  <c r="AB3" i="6" a="1"/>
  <c r="AB3" i="6" s="1"/>
  <c r="AE3" i="6" a="1"/>
  <c r="AE3" i="6" s="1"/>
  <c r="AH3" i="6" a="1"/>
  <c r="AH3" i="6" s="1"/>
  <c r="S4" i="6" a="1"/>
  <c r="S4" i="6" s="1"/>
  <c r="V4" i="6" a="1"/>
  <c r="V4" i="6" s="1"/>
  <c r="Y4" i="6" a="1"/>
  <c r="Y4" i="6" s="1"/>
  <c r="AB4" i="6" a="1"/>
  <c r="AB4" i="6" s="1"/>
  <c r="AE4" i="6" a="1"/>
  <c r="AE4" i="6" s="1"/>
  <c r="AH4" i="6" a="1"/>
  <c r="AH4" i="6" s="1"/>
  <c r="S5" i="6" a="1"/>
  <c r="S5" i="6" s="1"/>
  <c r="V5" i="6" a="1"/>
  <c r="V5" i="6" s="1"/>
  <c r="Y5" i="6" a="1"/>
  <c r="Y5" i="6" s="1"/>
  <c r="AB5" i="6" a="1"/>
  <c r="AB5" i="6" s="1"/>
  <c r="AE5" i="6" a="1"/>
  <c r="AE5" i="6" s="1"/>
  <c r="AH5" i="6" a="1"/>
  <c r="AH5" i="6" s="1"/>
  <c r="S6" i="6" a="1"/>
  <c r="S6" i="6" s="1"/>
  <c r="V6" i="6" a="1"/>
  <c r="V6" i="6" s="1"/>
  <c r="Y6" i="6" a="1"/>
  <c r="Y6" i="6" s="1"/>
  <c r="AB6" i="6" a="1"/>
  <c r="AB6" i="6" s="1"/>
  <c r="AE6" i="6" a="1"/>
  <c r="AE6" i="6" s="1"/>
  <c r="AH6" i="6" a="1"/>
  <c r="AH6" i="6" s="1"/>
  <c r="S7" i="6" a="1"/>
  <c r="S7" i="6" s="1"/>
  <c r="V7" i="6" a="1"/>
  <c r="V7" i="6" s="1"/>
  <c r="Y7" i="6" a="1"/>
  <c r="Y7" i="6" s="1"/>
  <c r="AB7" i="6" a="1"/>
  <c r="AB7" i="6" s="1"/>
  <c r="AE7" i="6" a="1"/>
  <c r="AE7" i="6" s="1"/>
  <c r="AH7" i="6" a="1"/>
  <c r="AH7" i="6" s="1"/>
  <c r="S8" i="6" a="1"/>
  <c r="S8" i="6" s="1"/>
  <c r="V8" i="6" a="1"/>
  <c r="V8" i="6" s="1"/>
  <c r="Y8" i="6" a="1"/>
  <c r="Y8" i="6" s="1"/>
  <c r="AB8" i="6" a="1"/>
  <c r="AB8" i="6" s="1"/>
  <c r="AE8" i="6" a="1"/>
  <c r="AE8" i="6" s="1"/>
  <c r="AH8" i="6" a="1"/>
  <c r="AH8" i="6" s="1"/>
  <c r="S9" i="6" a="1"/>
  <c r="S9" i="6" s="1"/>
  <c r="V9" i="6" a="1"/>
  <c r="V9" i="6" s="1"/>
  <c r="Y9" i="6" a="1"/>
  <c r="Y9" i="6" s="1"/>
  <c r="AB9" i="6" a="1"/>
  <c r="AB9" i="6" s="1"/>
  <c r="AE9" i="6" a="1"/>
  <c r="AE9" i="6" s="1"/>
  <c r="AH9" i="6" a="1"/>
  <c r="AH9" i="6" s="1"/>
  <c r="S10" i="6" a="1"/>
  <c r="S10" i="6" s="1"/>
  <c r="V10" i="6" a="1"/>
  <c r="V10" i="6" s="1"/>
  <c r="Y10" i="6" a="1"/>
  <c r="Y10" i="6" s="1"/>
  <c r="AB10" i="6" a="1"/>
  <c r="AB10" i="6" s="1"/>
  <c r="AE10" i="6" a="1"/>
  <c r="AE10" i="6" s="1"/>
  <c r="AH10" i="6" a="1"/>
  <c r="AH10" i="6" s="1"/>
  <c r="S11" i="6" a="1"/>
  <c r="S11" i="6" s="1"/>
  <c r="V11" i="6" a="1"/>
  <c r="V11" i="6" s="1"/>
  <c r="Y11" i="6" a="1"/>
  <c r="Y11" i="6" s="1"/>
  <c r="AB11" i="6" a="1"/>
  <c r="AB11" i="6" s="1"/>
  <c r="AE11" i="6" a="1"/>
  <c r="AE11" i="6" s="1"/>
  <c r="AH11" i="6" a="1"/>
  <c r="AH11" i="6" s="1"/>
  <c r="S12" i="6" a="1"/>
  <c r="S12" i="6" s="1"/>
  <c r="V12" i="6" a="1"/>
  <c r="V12" i="6" s="1"/>
  <c r="Y12" i="6" a="1"/>
  <c r="Y12" i="6" s="1"/>
  <c r="AB12" i="6" a="1"/>
  <c r="AB12" i="6" s="1"/>
  <c r="AE12" i="6" a="1"/>
  <c r="AE12" i="6" s="1"/>
  <c r="AH12" i="6" a="1"/>
  <c r="AH12" i="6" s="1"/>
  <c r="S13" i="6" a="1"/>
  <c r="S13" i="6" s="1"/>
  <c r="V13" i="6" a="1"/>
  <c r="V13" i="6" s="1"/>
  <c r="Y13" i="6" a="1"/>
  <c r="Y13" i="6" s="1"/>
  <c r="AB13" i="6" a="1"/>
  <c r="AB13" i="6" s="1"/>
  <c r="AE13" i="6" a="1"/>
  <c r="AE13" i="6" s="1"/>
  <c r="AH13" i="6" a="1"/>
  <c r="AH13" i="6" s="1"/>
  <c r="S14" i="6" a="1"/>
  <c r="S14" i="6" s="1"/>
  <c r="V14" i="6" a="1"/>
  <c r="V14" i="6" s="1"/>
  <c r="Y14" i="6" a="1"/>
  <c r="Y14" i="6" s="1"/>
  <c r="AB14" i="6" a="1"/>
  <c r="AB14" i="6" s="1"/>
  <c r="AE14" i="6" a="1"/>
  <c r="AE14" i="6" s="1"/>
  <c r="AH14" i="6" a="1"/>
  <c r="AH14" i="6" s="1"/>
  <c r="S15" i="6" a="1"/>
  <c r="S15" i="6" s="1"/>
  <c r="V15" i="6" a="1"/>
  <c r="V15" i="6" s="1"/>
  <c r="Y15" i="6" a="1"/>
  <c r="Y15" i="6" s="1"/>
  <c r="AB15" i="6" a="1"/>
  <c r="AB15" i="6" s="1"/>
  <c r="AE15" i="6" a="1"/>
  <c r="AE15" i="6" s="1"/>
  <c r="AH15" i="6" a="1"/>
  <c r="AH15" i="6" s="1"/>
  <c r="S16" i="6" a="1"/>
  <c r="S16" i="6" s="1"/>
  <c r="V16" i="6" a="1"/>
  <c r="V16" i="6" s="1"/>
  <c r="Y16" i="6" a="1"/>
  <c r="Y16" i="6" s="1"/>
  <c r="AB16" i="6" a="1"/>
  <c r="AB16" i="6" s="1"/>
  <c r="AE16" i="6" a="1"/>
  <c r="AE16" i="6" s="1"/>
  <c r="AH16" i="6" a="1"/>
  <c r="AH16" i="6" s="1"/>
  <c r="F3" i="6" a="1"/>
  <c r="F3" i="6" s="1"/>
  <c r="H3" i="6" a="1"/>
  <c r="H3" i="6" s="1"/>
  <c r="J3" i="6" a="1"/>
  <c r="J3" i="6" s="1"/>
  <c r="L3" i="6" a="1"/>
  <c r="L3" i="6" s="1"/>
  <c r="N3" i="6" a="1"/>
  <c r="N3" i="6" s="1"/>
  <c r="P3" i="6" a="1"/>
  <c r="P3" i="6" s="1"/>
  <c r="F4" i="6" a="1"/>
  <c r="F4" i="6" s="1"/>
  <c r="H4" i="6" a="1"/>
  <c r="H4" i="6" s="1"/>
  <c r="J4" i="6" a="1"/>
  <c r="J4" i="6" s="1"/>
  <c r="L4" i="6" a="1"/>
  <c r="L4" i="6" s="1"/>
  <c r="N4" i="6" a="1"/>
  <c r="N4" i="6" s="1"/>
  <c r="P4" i="6" a="1"/>
  <c r="P4" i="6" s="1"/>
  <c r="F5" i="6" a="1"/>
  <c r="F5" i="6" s="1"/>
  <c r="H5" i="6" a="1"/>
  <c r="H5" i="6" s="1"/>
  <c r="J5" i="6" a="1"/>
  <c r="J5" i="6" s="1"/>
  <c r="L5" i="6" a="1"/>
  <c r="L5" i="6" s="1"/>
  <c r="N5" i="6" a="1"/>
  <c r="N5" i="6" s="1"/>
  <c r="P5" i="6" a="1"/>
  <c r="P5" i="6" s="1"/>
  <c r="F6" i="6" a="1"/>
  <c r="F6" i="6" s="1"/>
  <c r="H6" i="6" a="1"/>
  <c r="H6" i="6" s="1"/>
  <c r="J6" i="6" a="1"/>
  <c r="J6" i="6" s="1"/>
  <c r="L6" i="6" a="1"/>
  <c r="L6" i="6" s="1"/>
  <c r="N6" i="6" a="1"/>
  <c r="N6" i="6" s="1"/>
  <c r="P6" i="6" a="1"/>
  <c r="P6" i="6" s="1"/>
  <c r="F7" i="6" a="1"/>
  <c r="F7" i="6" s="1"/>
  <c r="H7" i="6" a="1"/>
  <c r="H7" i="6" s="1"/>
  <c r="J7" i="6" a="1"/>
  <c r="J7" i="6" s="1"/>
  <c r="L7" i="6" a="1"/>
  <c r="L7" i="6" s="1"/>
  <c r="N7" i="6" a="1"/>
  <c r="N7" i="6" s="1"/>
  <c r="P7" i="6" a="1"/>
  <c r="P7" i="6" s="1"/>
  <c r="F8" i="6" a="1"/>
  <c r="F8" i="6" s="1"/>
  <c r="H8" i="6" a="1"/>
  <c r="H8" i="6" s="1"/>
  <c r="J8" i="6" a="1"/>
  <c r="J8" i="6" s="1"/>
  <c r="L8" i="6" a="1"/>
  <c r="L8" i="6" s="1"/>
  <c r="N8" i="6" a="1"/>
  <c r="N8" i="6" s="1"/>
  <c r="P8" i="6" a="1"/>
  <c r="P8" i="6" s="1"/>
  <c r="F9" i="6" a="1"/>
  <c r="F9" i="6" s="1"/>
  <c r="H9" i="6" a="1"/>
  <c r="H9" i="6" s="1"/>
  <c r="J9" i="6" a="1"/>
  <c r="J9" i="6" s="1"/>
  <c r="L9" i="6" a="1"/>
  <c r="L9" i="6" s="1"/>
  <c r="N9" i="6" a="1"/>
  <c r="N9" i="6" s="1"/>
  <c r="P9" i="6" a="1"/>
  <c r="P9" i="6" s="1"/>
  <c r="F10" i="6" a="1"/>
  <c r="F10" i="6" s="1"/>
  <c r="H10" i="6" a="1"/>
  <c r="H10" i="6" s="1"/>
  <c r="J10" i="6" a="1"/>
  <c r="J10" i="6" s="1"/>
  <c r="L10" i="6" a="1"/>
  <c r="L10" i="6" s="1"/>
  <c r="N10" i="6" a="1"/>
  <c r="N10" i="6" s="1"/>
  <c r="P10" i="6" a="1"/>
  <c r="P10" i="6" s="1"/>
  <c r="F11" i="6" a="1"/>
  <c r="F11" i="6" s="1"/>
  <c r="H11" i="6" a="1"/>
  <c r="H11" i="6" s="1"/>
  <c r="J11" i="6" a="1"/>
  <c r="J11" i="6" s="1"/>
  <c r="L11" i="6" a="1"/>
  <c r="L11" i="6" s="1"/>
  <c r="N11" i="6" a="1"/>
  <c r="N11" i="6" s="1"/>
  <c r="P11" i="6" a="1"/>
  <c r="P11" i="6" s="1"/>
  <c r="F12" i="6" a="1"/>
  <c r="F12" i="6" s="1"/>
  <c r="H12" i="6" a="1"/>
  <c r="H12" i="6" s="1"/>
  <c r="J12" i="6" a="1"/>
  <c r="J12" i="6" s="1"/>
  <c r="L12" i="6" a="1"/>
  <c r="L12" i="6" s="1"/>
  <c r="N12" i="6" a="1"/>
  <c r="N12" i="6" s="1"/>
  <c r="P12" i="6" a="1"/>
  <c r="P12" i="6" s="1"/>
  <c r="F13" i="6" a="1"/>
  <c r="F13" i="6" s="1"/>
  <c r="H13" i="6" a="1"/>
  <c r="H13" i="6" s="1"/>
  <c r="J13" i="6" a="1"/>
  <c r="J13" i="6" s="1"/>
  <c r="L13" i="6" a="1"/>
  <c r="L13" i="6" s="1"/>
  <c r="N13" i="6" a="1"/>
  <c r="N13" i="6" s="1"/>
  <c r="P13" i="6" a="1"/>
  <c r="P13" i="6" s="1"/>
  <c r="F14" i="6" a="1"/>
  <c r="F14" i="6" s="1"/>
  <c r="H14" i="6" a="1"/>
  <c r="H14" i="6" s="1"/>
  <c r="J14" i="6" a="1"/>
  <c r="J14" i="6" s="1"/>
  <c r="L14" i="6" a="1"/>
  <c r="L14" i="6" s="1"/>
  <c r="N14" i="6" a="1"/>
  <c r="N14" i="6" s="1"/>
  <c r="P14" i="6" a="1"/>
  <c r="P14" i="6" s="1"/>
  <c r="F15" i="6" a="1"/>
  <c r="F15" i="6" s="1"/>
  <c r="H15" i="6" a="1"/>
  <c r="H15" i="6" s="1"/>
  <c r="J15" i="6" a="1"/>
  <c r="J15" i="6" s="1"/>
  <c r="L15" i="6" a="1"/>
  <c r="L15" i="6" s="1"/>
  <c r="N15" i="6" a="1"/>
  <c r="N15" i="6" s="1"/>
  <c r="P15" i="6" a="1"/>
  <c r="P15" i="6" s="1"/>
  <c r="F16" i="6" a="1"/>
  <c r="F16" i="6" s="1"/>
  <c r="H16" i="6" a="1"/>
  <c r="H16" i="6" s="1"/>
  <c r="J16" i="6" a="1"/>
  <c r="J16" i="6" s="1"/>
  <c r="L16" i="6" a="1"/>
  <c r="L16" i="6" s="1"/>
  <c r="N16" i="6" a="1"/>
  <c r="N16" i="6" s="1"/>
  <c r="P16" i="6" a="1"/>
  <c r="P16" i="6" s="1"/>
  <c r="D3" i="6" a="1"/>
  <c r="D3" i="6" s="1"/>
  <c r="D4" i="6" a="1"/>
  <c r="D4" i="6" s="1"/>
  <c r="D5" i="6" a="1"/>
  <c r="D5" i="6" s="1"/>
  <c r="D6" i="6" a="1"/>
  <c r="D6" i="6" s="1"/>
  <c r="D7" i="6" a="1"/>
  <c r="D7" i="6" s="1"/>
  <c r="D8" i="6" a="1"/>
  <c r="D8" i="6" s="1"/>
  <c r="D9" i="6" a="1"/>
  <c r="D9" i="6" s="1"/>
  <c r="D10" i="6" a="1"/>
  <c r="D10" i="6" s="1"/>
  <c r="D11" i="6" a="1"/>
  <c r="D11" i="6" s="1"/>
  <c r="D12" i="6" a="1"/>
  <c r="D12" i="6" s="1"/>
  <c r="D13" i="6" a="1"/>
  <c r="D13" i="6" s="1"/>
  <c r="D14" i="6" a="1"/>
  <c r="D14" i="6" s="1"/>
  <c r="D15" i="6" a="1"/>
  <c r="D15" i="6" s="1"/>
  <c r="D16" i="6" a="1"/>
  <c r="D16" i="6" s="1"/>
  <c r="B4" i="6" a="1"/>
  <c r="B4" i="6" s="1"/>
  <c r="B5" i="6" a="1"/>
  <c r="B5" i="6" s="1"/>
  <c r="B6" i="6" a="1"/>
  <c r="B6" i="6" s="1"/>
  <c r="B7" i="6" a="1"/>
  <c r="B7" i="6" s="1"/>
  <c r="B8" i="6" a="1"/>
  <c r="B8" i="6" s="1"/>
  <c r="B9" i="6" a="1"/>
  <c r="B9" i="6" s="1"/>
  <c r="B10" i="6" a="1"/>
  <c r="B10" i="6" s="1"/>
  <c r="B11" i="6" a="1"/>
  <c r="B11" i="6" s="1"/>
  <c r="B12" i="6" a="1"/>
  <c r="B12" i="6" s="1"/>
  <c r="B13" i="6" a="1"/>
  <c r="B13" i="6" s="1"/>
  <c r="B14" i="6" a="1"/>
  <c r="B14" i="6" s="1"/>
  <c r="B15" i="6" a="1"/>
  <c r="B15" i="6" s="1"/>
  <c r="B16" i="6" a="1"/>
  <c r="B16" i="6" s="1"/>
  <c r="B3" i="6" a="1"/>
  <c r="B3" i="6" s="1"/>
  <c r="B2" i="6" a="1"/>
  <c r="B2" i="6" s="1"/>
  <c r="I61" i="1"/>
  <c r="I74" i="1"/>
  <c r="I77" i="1"/>
  <c r="I2" i="1" l="1"/>
  <c r="R18" i="6" l="1"/>
  <c r="Z18" i="6"/>
  <c r="AH18" i="6"/>
  <c r="AP18" i="6"/>
  <c r="AX18" i="6"/>
  <c r="BF18" i="6"/>
  <c r="BD18" i="6"/>
  <c r="AG18" i="6"/>
  <c r="S18" i="6"/>
  <c r="AA18" i="6"/>
  <c r="AI18" i="6"/>
  <c r="AQ18" i="6"/>
  <c r="AY18" i="6"/>
  <c r="BG18" i="6"/>
  <c r="AV18" i="6"/>
  <c r="AW18" i="6"/>
  <c r="T18" i="6"/>
  <c r="AB18" i="6"/>
  <c r="AJ18" i="6"/>
  <c r="AR18" i="6"/>
  <c r="AZ18" i="6"/>
  <c r="BH18" i="6"/>
  <c r="Y18" i="6"/>
  <c r="U18" i="6"/>
  <c r="AC18" i="6"/>
  <c r="AK18" i="6"/>
  <c r="AS18" i="6"/>
  <c r="BA18" i="6"/>
  <c r="BI18" i="6"/>
  <c r="AN18" i="6"/>
  <c r="BE18" i="6"/>
  <c r="V18" i="6"/>
  <c r="AD18" i="6"/>
  <c r="AL18" i="6"/>
  <c r="AT18" i="6"/>
  <c r="BB18" i="6"/>
  <c r="AF18" i="6"/>
  <c r="W18" i="6"/>
  <c r="AE18" i="6"/>
  <c r="AM18" i="6"/>
  <c r="AU18" i="6"/>
  <c r="BC18" i="6"/>
  <c r="X18" i="6"/>
  <c r="AO18" i="6"/>
  <c r="C18" i="6"/>
  <c r="K18" i="6"/>
  <c r="D18" i="6"/>
  <c r="L18" i="6"/>
  <c r="E18" i="6"/>
  <c r="M18" i="6"/>
  <c r="F18" i="6"/>
  <c r="N18" i="6"/>
  <c r="G18" i="6"/>
  <c r="O18" i="6"/>
  <c r="H18" i="6"/>
  <c r="P18" i="6"/>
  <c r="I18" i="6"/>
  <c r="Q18" i="6"/>
  <c r="J18" i="6"/>
  <c r="I72" i="1" a="1"/>
  <c r="I72" i="1" s="1"/>
  <c r="I71" i="1" a="1"/>
  <c r="I71" i="1" s="1"/>
  <c r="H66" i="1" l="1"/>
  <c r="F42" i="5"/>
  <c r="F47" i="5"/>
  <c r="BQ3" i="2"/>
  <c r="BS14" i="2" s="1"/>
  <c r="G36" i="5"/>
  <c r="H48" i="5"/>
  <c r="BT3" i="2"/>
  <c r="F53" i="5"/>
  <c r="G53" i="5"/>
  <c r="H53" i="5"/>
  <c r="C54" i="5"/>
  <c r="D54" i="5"/>
  <c r="E54" i="5"/>
  <c r="D53" i="5"/>
  <c r="E53" i="5"/>
  <c r="C53" i="5"/>
  <c r="D47" i="5"/>
  <c r="E47" i="5"/>
  <c r="G47" i="5"/>
  <c r="H47" i="5"/>
  <c r="E48" i="5"/>
  <c r="C48" i="5"/>
  <c r="D48" i="5"/>
  <c r="C47" i="5"/>
  <c r="G41" i="5" a="1"/>
  <c r="G41" i="5" s="1"/>
  <c r="H41" i="5" a="1"/>
  <c r="H41" i="5" s="1"/>
  <c r="E42" i="5" a="1"/>
  <c r="E42" i="5" s="1"/>
  <c r="E41" i="5" a="1"/>
  <c r="E41" i="5" s="1"/>
  <c r="C42" i="5" a="1"/>
  <c r="C42" i="5" s="1"/>
  <c r="C41" i="5" a="1"/>
  <c r="C41" i="5" s="1"/>
  <c r="I67" i="1"/>
  <c r="I66" i="1"/>
  <c r="I45" i="1" a="1"/>
  <c r="I45" i="1" s="1"/>
  <c r="I47" i="1" s="1"/>
  <c r="I44" i="1" a="1"/>
  <c r="I44" i="1" s="1"/>
  <c r="BS7" i="2" l="1"/>
  <c r="BT21" i="2" s="1"/>
  <c r="BA4" i="2"/>
  <c r="AZ4" i="2" s="1"/>
  <c r="BN75" i="1" s="1"/>
  <c r="BA3" i="2"/>
  <c r="AZ3" i="2" s="1"/>
  <c r="BH75" i="1" l="1"/>
  <c r="BK75" i="1"/>
  <c r="BB75" i="1"/>
  <c r="BE75" i="1"/>
  <c r="AV75" i="1"/>
  <c r="AY75" i="1"/>
  <c r="AP75" i="1"/>
  <c r="AS75" i="1"/>
  <c r="AJ75" i="1"/>
  <c r="AM75" i="1"/>
  <c r="AD75" i="1"/>
  <c r="AG75" i="1"/>
  <c r="X75" i="1"/>
  <c r="AA75" i="1"/>
  <c r="R75" i="1"/>
  <c r="U75" i="1"/>
  <c r="L75" i="1"/>
  <c r="O75" i="1"/>
  <c r="BT26" i="2"/>
  <c r="BS21" i="2"/>
  <c r="I75" i="1"/>
  <c r="BS26" i="2"/>
  <c r="B18" i="6" l="1"/>
  <c r="H42" i="5" l="1" a="1"/>
  <c r="H42" i="5" s="1"/>
  <c r="H54" i="5"/>
  <c r="F54" i="5" l="1"/>
  <c r="F48" i="5"/>
  <c r="G48" i="5"/>
  <c r="G42" i="5" a="1"/>
  <c r="G42" i="5" s="1"/>
  <c r="G54" i="5"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<sst xmlns="http://schemas.openxmlformats.org/spreadsheetml/2006/main" count="1392" uniqueCount="330">
  <si>
    <t>New or Existing Patient?</t>
  </si>
  <si>
    <t>Lead Therapy</t>
  </si>
  <si>
    <t>Patients Post Code</t>
  </si>
  <si>
    <t>Patients Date of Birth</t>
  </si>
  <si>
    <t>Patient Street Address 1</t>
  </si>
  <si>
    <t>Patients City</t>
  </si>
  <si>
    <t>Patients County</t>
  </si>
  <si>
    <t>Reservoir Type</t>
  </si>
  <si>
    <t>Battery Type</t>
  </si>
  <si>
    <t>Patient 1</t>
  </si>
  <si>
    <t>Patient 2</t>
  </si>
  <si>
    <t>Patient 5</t>
  </si>
  <si>
    <t>Patient 6</t>
  </si>
  <si>
    <t>Patient 7</t>
  </si>
  <si>
    <t>Patient 8</t>
  </si>
  <si>
    <t>Patient 9</t>
  </si>
  <si>
    <t>Patient 10</t>
  </si>
  <si>
    <t>Patient 11</t>
  </si>
  <si>
    <t>Patient 12</t>
  </si>
  <si>
    <t>Patient 13</t>
  </si>
  <si>
    <t>Patient 14</t>
  </si>
  <si>
    <t>Patient 15</t>
  </si>
  <si>
    <t>Patient 16</t>
  </si>
  <si>
    <t>Patient 17</t>
  </si>
  <si>
    <t>Patient 18</t>
  </si>
  <si>
    <t>Patient 19</t>
  </si>
  <si>
    <t>Patient 20</t>
  </si>
  <si>
    <t>New</t>
  </si>
  <si>
    <t>Existing</t>
  </si>
  <si>
    <t>Please Select</t>
  </si>
  <si>
    <t>Yes</t>
  </si>
  <si>
    <t>No</t>
  </si>
  <si>
    <t>Patients First Name</t>
  </si>
  <si>
    <t>Patients Surname</t>
  </si>
  <si>
    <t>Is this Patient New to Medtronic or Existing?</t>
  </si>
  <si>
    <t>MMT-242A</t>
  </si>
  <si>
    <t>MMT-905A</t>
  </si>
  <si>
    <t>MMT-906A</t>
  </si>
  <si>
    <t>MMT-921A</t>
  </si>
  <si>
    <t>MMT-923A</t>
  </si>
  <si>
    <t>MMT-925A</t>
  </si>
  <si>
    <t>MMT-941A</t>
  </si>
  <si>
    <t>MMT-943A</t>
  </si>
  <si>
    <t>MMT-945A</t>
  </si>
  <si>
    <t>MMT-965A</t>
  </si>
  <si>
    <t>MMT-975A</t>
  </si>
  <si>
    <t>MMT-396A</t>
  </si>
  <si>
    <t>MMT-386A</t>
  </si>
  <si>
    <t>MMT-397A</t>
  </si>
  <si>
    <t>MMT-394A</t>
  </si>
  <si>
    <t>MMT-398A</t>
  </si>
  <si>
    <t>MMT-399A</t>
  </si>
  <si>
    <t>MMT-368A</t>
  </si>
  <si>
    <t>MMT-381A</t>
  </si>
  <si>
    <t>MMT-383A</t>
  </si>
  <si>
    <t>MMT-382A</t>
  </si>
  <si>
    <t>MMT-378A</t>
  </si>
  <si>
    <t>MMT-384A</t>
  </si>
  <si>
    <t>MMT-377A</t>
  </si>
  <si>
    <t>MMT-862A</t>
  </si>
  <si>
    <t>MMT-866A</t>
  </si>
  <si>
    <t>MMT-876A</t>
  </si>
  <si>
    <t>MMT-886A</t>
  </si>
  <si>
    <t>MMT-864A</t>
  </si>
  <si>
    <t>MMT-874A</t>
  </si>
  <si>
    <t>MMT-884A</t>
  </si>
  <si>
    <t>Infusion Sets</t>
  </si>
  <si>
    <t>Yes or NO</t>
  </si>
  <si>
    <t>MMT-100</t>
  </si>
  <si>
    <t>MMT-101</t>
  </si>
  <si>
    <t>Guardian Connect</t>
  </si>
  <si>
    <t>Pump Details</t>
  </si>
  <si>
    <t>Pump Start Date?</t>
  </si>
  <si>
    <t>What is the Lead Therapy for this Patient?</t>
  </si>
  <si>
    <t>MiniMed™ Quick-Set™ 110cm, 9mm cannula                                                                       MMT-396A</t>
  </si>
  <si>
    <t>MiniMed™ Quick-Set™ 80cm, 9mm cannula                                                                       MMT-386A</t>
  </si>
  <si>
    <t>MiniMed™ Quick-Set™ 60cm, 9mm cannula                                                                       MMT-397A</t>
  </si>
  <si>
    <t>MiniMed™ Quick-Set™ 45cm, 6mm cannula                                                                       MMT-394A</t>
  </si>
  <si>
    <t>MiniMed™ Quick-Set™ 110cm, 6mm cannula                                                                       MMT-398A</t>
  </si>
  <si>
    <t>MiniMed™ Quick-Set™ 60cm, 6mm cannula                                                                       MMT-399A</t>
  </si>
  <si>
    <t>MiniMed™ Silhouette™ 45cm, 13mm cannula                                                                       MMT-368A</t>
  </si>
  <si>
    <t>MiniMed™ Silhouette™ 60cm, 13mm cannula                                                                       MMT-381A</t>
  </si>
  <si>
    <t>MiniMed™ Silhouette™ 80 cm, 13mm cannula                                                                       MMT-383A</t>
  </si>
  <si>
    <t>MiniMed™ Silhouette™ 110cm, 13mm cannula                                                                       MMT-382A</t>
  </si>
  <si>
    <t>MiniMed™ Silhouette™ 60 cm, 17mm cannula                                                                       MMT-378A</t>
  </si>
  <si>
    <t>MiniMed™ Silhouette™ 80 cm, 17mm cannula                                                                       MMT-384A</t>
  </si>
  <si>
    <t>MiniMed™ Silhouette™ 110cm, 17mm cannula                                                                       MMT-377A</t>
  </si>
  <si>
    <t>MiniMed™ Sure-T™ 45cm, 6mm needle                                                                                                                                                                                                       MMT-862A</t>
  </si>
  <si>
    <t>MiniMed™ Sure-T™ 80cm, 6mm needle                                                                                                                                                                                                       MMT-866A</t>
  </si>
  <si>
    <t>MiniMed™ Sure-T™ 80cm, 8mm needle                                                                                                                                                                                                       MMT-876A</t>
  </si>
  <si>
    <t>MiniMed™ Sure-T™ 80cm, 10mm needle                                                                                                                                                                                                       MMT-886A</t>
  </si>
  <si>
    <t>MiniMed™ Sure-T™ 60cm, 6mm needle                                                                                                                                                                                                       MMT-864A</t>
  </si>
  <si>
    <t>MiniMed™ Sure-T™ 60cm, 8mm needle                                                                                                                                                                                                       MMT-874A</t>
  </si>
  <si>
    <t>MiniMed™ Sure-T™ 60cm, 10mm needle                                                                                                                                                                                                       MMT-884A</t>
  </si>
  <si>
    <t>MiniMed™ Mio™ 45cm tubing, 6mm cannula, pink                                                                                          MMT-921A</t>
  </si>
  <si>
    <t>MiniMed™ Mio™ 60cm tubing, 6mm cannula, pink                                                                                          MMT-923A</t>
  </si>
  <si>
    <t>MiniMed™ Mio™ 80cm tubing, 6mm cannula, pink                                                                                          MMT-925A</t>
  </si>
  <si>
    <t>MiniMed™ Mio™ 45cm tubing, 6mm cannula, blue                                                                                          MMT-941A</t>
  </si>
  <si>
    <t>MiniMed™ Mio™ 60cm tubing, 6mm cannula, blue                                                                                          MMT-943A</t>
  </si>
  <si>
    <t>MiniMed™ Mio™ 80cm tubing, 6mm cannula, blue                                                                                          MMT-945A</t>
  </si>
  <si>
    <t>MiniMed™ Mio™ 80cm tubing, 6mm cannula, clear                                                                                          MMT-965A</t>
  </si>
  <si>
    <t>MiniMed™ Mio™ 80cm tubing, 9mm cannula, clear                                                                                          MMT-975A</t>
  </si>
  <si>
    <t>Delivery Details</t>
  </si>
  <si>
    <t>Where would you like the initial Order to be sent?</t>
  </si>
  <si>
    <t>CGM Sensor Type</t>
  </si>
  <si>
    <t>Quantity and Frequency</t>
  </si>
  <si>
    <t>3 Boxes every 3 months</t>
  </si>
  <si>
    <t>4 boxes every 3 months</t>
  </si>
  <si>
    <t>6 boxes every 6 months</t>
  </si>
  <si>
    <t>8 boxes every 6 months</t>
  </si>
  <si>
    <t>Would you like a new transmitter automatically sent to the patient once the warranty has expired?</t>
  </si>
  <si>
    <t>Would you like the resupply of consumables to be automatically shipped based on your requested frequency and quantities?</t>
  </si>
  <si>
    <t>Would you like the resupply of Sensors to be automatically shipped based on your requested frequency and quantities?</t>
  </si>
  <si>
    <t>Order Frequency</t>
  </si>
  <si>
    <t>Reservoirs</t>
  </si>
  <si>
    <t>Batteries</t>
  </si>
  <si>
    <t>1 Box Every 3 Months</t>
  </si>
  <si>
    <t>2 Boxes Every 3 Months</t>
  </si>
  <si>
    <t>3 Boxes Every 3 Months</t>
  </si>
  <si>
    <t>Pump Models</t>
  </si>
  <si>
    <t>Pump and CGM Models</t>
  </si>
  <si>
    <t>Hospital or Patient Address</t>
  </si>
  <si>
    <t>Patient Address (as above)</t>
  </si>
  <si>
    <t>Please complete this section if there is an order for the patient</t>
  </si>
  <si>
    <t>Patients Contact Phone number (Mobile)</t>
  </si>
  <si>
    <t>Patients Contact Phone number (Home)</t>
  </si>
  <si>
    <t>Current Pump Serial Number</t>
  </si>
  <si>
    <t>AA Bateries (ACC-LR6)</t>
  </si>
  <si>
    <t>I-Port Advance</t>
  </si>
  <si>
    <t>Notes</t>
  </si>
  <si>
    <t>Price CAP</t>
  </si>
  <si>
    <t>Enlite Duration of Wear (days)</t>
  </si>
  <si>
    <t>No of Sensors (Enlites)</t>
  </si>
  <si>
    <t>Sensors in Pack</t>
  </si>
  <si>
    <t>Shipment Date</t>
  </si>
  <si>
    <t>Days on CGM</t>
  </si>
  <si>
    <t>CFN</t>
  </si>
  <si>
    <t>Description</t>
  </si>
  <si>
    <t>Quantity</t>
  </si>
  <si>
    <t>Sensors Run Out</t>
  </si>
  <si>
    <t>Days Sensor Wear</t>
  </si>
  <si>
    <t>MMT-7008A</t>
  </si>
  <si>
    <t>Bundle Description: MDT Standalone CGM (GC) Revised Pregnancy Pack</t>
  </si>
  <si>
    <t>Please add any additional notes</t>
  </si>
  <si>
    <t>Please complete this section to inform us which consumables the patient is approved to order. If requested, these will be the items we send to your patient.</t>
  </si>
  <si>
    <t>Transmitter Type</t>
  </si>
  <si>
    <t>Patients NHS number</t>
  </si>
  <si>
    <t>Patient is not Funded for Batteries</t>
  </si>
  <si>
    <t>Length of Repeat Supplies</t>
  </si>
  <si>
    <t>Length of Repeat Orders</t>
  </si>
  <si>
    <t xml:space="preserve"> </t>
  </si>
  <si>
    <t>BNGB1751BLKMMM</t>
  </si>
  <si>
    <t>BNUK78000A00</t>
  </si>
  <si>
    <t>BNUK780GSGBA00</t>
  </si>
  <si>
    <t>BNGB640GSYS3BK</t>
  </si>
  <si>
    <t>Pump Description</t>
  </si>
  <si>
    <t>Includes: Pump, Ascensia Contour Next Link 2.4 and infusion set starter kit</t>
  </si>
  <si>
    <t>MiniMed™ 640G 3.0ml Insulin Pump</t>
  </si>
  <si>
    <t>Includes: Pump, Roche Accu-Chek Guide Link Meter, Blue USB Upload device and infusion set starter kit</t>
  </si>
  <si>
    <t>MiniMed™ 780G 3.0ml Insulin Pump</t>
  </si>
  <si>
    <t>MiniMed™ 640G 3.0ml Insulin Pump System</t>
  </si>
  <si>
    <t>MiniMed™ 780G 3.0ml Insulin Pump System</t>
  </si>
  <si>
    <t>Includes: Pump, Roche Accu-Chek Guide Link Meter, Guardian™ Link 3 (BLE) CGM Starter Kit Guardian™ 3 sensors), Blue USB Upload device and infusion set starter kit</t>
  </si>
  <si>
    <t>Includes: Pump, Ascensia Contour Next Link 2.4, Guardian™ Link 3 CGM Starter Kit (including Guardian™ 3 sensors) and infusion set starter kit</t>
  </si>
  <si>
    <t>MMT-332A</t>
  </si>
  <si>
    <t>MMT-326A</t>
  </si>
  <si>
    <t>AAA Batteries (MMT-625EU)</t>
  </si>
  <si>
    <t>MiniMed™ Reservoir 1.8ml                                                                                                            MMT-326A</t>
  </si>
  <si>
    <t>MiniMed™ Reservoir 3 ml                                                                                                                                          MMT-332A</t>
  </si>
  <si>
    <t>CGM STARTER KIT FOR USE WITH MINIMED™ 780G SYSTEM</t>
  </si>
  <si>
    <t>CGM STARTER KIT FOR USE WITH MINIMED™ 640G OR MINIMED™ 670G SYSTEMS</t>
  </si>
  <si>
    <t>BNGBMM780GS3SK</t>
  </si>
  <si>
    <t>BNGBMM670GS3SK</t>
  </si>
  <si>
    <t>Guardian™Connect (With One Press Serter)</t>
  </si>
  <si>
    <t>Guardian™Connect (With Enlite Serter)</t>
  </si>
  <si>
    <t>BNGBTKWITHOP17A</t>
  </si>
  <si>
    <t>BNGBTKWITHEN17A</t>
  </si>
  <si>
    <t>(Transmitter, Charger, Tester, One Press Serter) Note: does not include Sensors. One Press Serter suitable for single patient use</t>
  </si>
  <si>
    <t>(Transmitter, Charger, Tester, Enlite Serter) Note: does not include Sensors. Enlite Serter for suitable for multi patient use</t>
  </si>
  <si>
    <t>Includes: Guardian™ 3 Link Transmitter (BLE), Charger and Tester Plug + Guardian™ Sensor 3 5-Pack and One Press Serter              (MMT-7910W1 + MMT-7020C1)</t>
  </si>
  <si>
    <t>Includes: Guardian™ 3 Link Transmitter, Charger and Tester Plug + Guardian™ Sensor 3 5-Pack and One Press Serter                           (MMT-7810W1 + MMT-7020C1)</t>
  </si>
  <si>
    <t>Sensor Type - Transmitter</t>
  </si>
  <si>
    <t>Sensor Type - Guardian Connect</t>
  </si>
  <si>
    <t>Guardian™ Sensor 3</t>
  </si>
  <si>
    <t>New Generation Enlite™</t>
  </si>
  <si>
    <t>Transmitter Sensor Frequemcy</t>
  </si>
  <si>
    <t>Guardian Connect Sensor Frequency</t>
  </si>
  <si>
    <t>15-Pack (3 x MMT-7020C1)</t>
  </si>
  <si>
    <t>10-Pack (2 x MMT-7020C1)</t>
  </si>
  <si>
    <t>5-Pack (1 x MMT-7020C1)</t>
  </si>
  <si>
    <t>New Generation Enlite™ 5-Pack</t>
  </si>
  <si>
    <t>New Generation Enlite™ 10-Pack</t>
  </si>
  <si>
    <t>Hospital (as above)</t>
  </si>
  <si>
    <t>Battery and Sensor Order Frequency</t>
  </si>
  <si>
    <t>THESE ARE NOT IN USE CURRENTLY</t>
  </si>
  <si>
    <t>Prengancy Drop Down</t>
  </si>
  <si>
    <t>Initial Order</t>
  </si>
  <si>
    <t>Order to be Shipped in 4 Months</t>
  </si>
  <si>
    <t>Order to be Shipped in 8 Months</t>
  </si>
  <si>
    <t>Standalone CGM - Guardian™ Connect</t>
  </si>
  <si>
    <t>Integrated Pump CGM - MiniMed™ 640G users</t>
  </si>
  <si>
    <t>Medtronic's standalone real-time CGM system for Multiple Daily Injection insulin users, or those using a non compatible Medtronic insulin pump.</t>
  </si>
  <si>
    <t>i-Port Advance™ 6mm cannula                                                                                                         MMT-100</t>
  </si>
  <si>
    <t>i-Port Advance™ 9mm cannula                                                                                                             MMT-101</t>
  </si>
  <si>
    <t>Patient 3</t>
  </si>
  <si>
    <t>Patient 4</t>
  </si>
  <si>
    <t>Sensor Description</t>
  </si>
  <si>
    <t>Guardian™ Sensor 3 5-Pack</t>
  </si>
  <si>
    <t>Guardian™ Sensor 3 10-Pack (2 x MMT-7020C1)</t>
  </si>
  <si>
    <t>Guardian™ Sensor 3 15-Pack (3 x MMT-7020C1)</t>
  </si>
  <si>
    <t>MMT-7020C1</t>
  </si>
  <si>
    <t>BNGLGSENS310PK</t>
  </si>
  <si>
    <t>BNGSENS315PK</t>
  </si>
  <si>
    <t xml:space="preserve">  </t>
  </si>
  <si>
    <t>BNENSENS10PK1001</t>
  </si>
  <si>
    <t>New Generation Enlite™ 15-Pack (3 x MMT-7008A)</t>
  </si>
  <si>
    <t>New Generation Enlite™ 10-Pack (2 x MMT-7008A)</t>
  </si>
  <si>
    <t>BNENSENS10PK1001 &amp; MMT-7008A</t>
  </si>
  <si>
    <t>DATE COMPLETED</t>
  </si>
  <si>
    <t>HOSPITAL NAME</t>
  </si>
  <si>
    <t>HOSPITAL ADDRESS</t>
  </si>
  <si>
    <t>HEALTHCARE PROFESSIONAL</t>
  </si>
  <si>
    <t>HCP CONTACT EMAIL</t>
  </si>
  <si>
    <t>PATIENT DETAILS</t>
  </si>
  <si>
    <t xml:space="preserve">Would you like an order of consumables to be shipped with the pump?  </t>
  </si>
  <si>
    <t>Has the Pump been pre-purchased?</t>
  </si>
  <si>
    <t>Order Details</t>
  </si>
  <si>
    <t>MiniMed™ Mio™ Advance 60cm tubing, 6mm cannula, grey                                                                              MMT-242A</t>
  </si>
  <si>
    <t>Patient Identifiable Number or IFR Number  (If Applicable)</t>
  </si>
  <si>
    <t>Patient Street Address 2 (Optional)</t>
  </si>
  <si>
    <t>Patients Contact Email (Required for Repeat Order Set Ups)</t>
  </si>
  <si>
    <t>Patients Name</t>
  </si>
  <si>
    <t>Notes for CRM</t>
  </si>
  <si>
    <t>MiniMed™ Mio™ 30 60cm tubing, 13mm cannula Grey (30° angled set)                                                                                           MMT-905A</t>
  </si>
  <si>
    <t>MiniMed™ Mio™ 30 110cm tubing, 13mm cannula Grey (30° angled set)                                                                                     MMT-906A</t>
  </si>
  <si>
    <r>
      <t xml:space="preserve">Bundle Description: </t>
    </r>
    <r>
      <rPr>
        <sz val="11"/>
        <color theme="0"/>
        <rFont val="Arial"/>
        <family val="2"/>
      </rPr>
      <t>MDT Standalone CGM (GC) Revised Pregnancy Pack</t>
    </r>
  </si>
  <si>
    <r>
      <t xml:space="preserve">Bundle Description: </t>
    </r>
    <r>
      <rPr>
        <sz val="11"/>
        <color theme="0"/>
        <rFont val="Arial"/>
        <family val="2"/>
      </rPr>
      <t>MDT SAP CGM (G2L) Revised Pregnancy Pack</t>
    </r>
  </si>
  <si>
    <t>Medtronic's integrated CGM system for MiniMed™ 640G insulin pump users.  The Guardian™ 2 Link CGM system powers the 'suspend before low' feature of your patient's MiniMed™ 640G insulin pump.</t>
  </si>
  <si>
    <t xml:space="preserve"> Bundle Description</t>
  </si>
  <si>
    <t>Product Code</t>
  </si>
  <si>
    <t>BNGBCGMPPGC001</t>
  </si>
  <si>
    <t>Guardian™ Connect Transmitter Kit, One Press Serter and 20 x Enlite™ glucose sensors (4 x 5 packs)</t>
  </si>
  <si>
    <t>Scheduled Ship Date</t>
  </si>
  <si>
    <t>BNGBCGMPPG2001</t>
  </si>
  <si>
    <t>Guardian™ 2 Link Transmitter Kit, One Press Serter and 20 x Enlite™ glucose sensors (4 x 5 packs)</t>
  </si>
  <si>
    <t>20 x Enlite™ glucose sensors (4 x 5 packs)</t>
  </si>
  <si>
    <t>BNGBCGMPPEN001</t>
  </si>
  <si>
    <t>Patient NHS / CHI number</t>
  </si>
  <si>
    <t>Patient First Name</t>
  </si>
  <si>
    <t>Patient Surname</t>
  </si>
  <si>
    <t>Current Pump Serial Number (if applicable)</t>
  </si>
  <si>
    <t>Patient Identifiable Number or IFR Number (if applicable)</t>
  </si>
  <si>
    <t>Date of Birth</t>
  </si>
  <si>
    <t>Street Address 1</t>
  </si>
  <si>
    <t>City</t>
  </si>
  <si>
    <t>County</t>
  </si>
  <si>
    <t>Post Code</t>
  </si>
  <si>
    <t>Street Address 2 (Optional)</t>
  </si>
  <si>
    <t>Patient Contact Email (Required for Repeat Order Set Ups)</t>
  </si>
  <si>
    <t>Patient Contact Phone number (Mobile)</t>
  </si>
  <si>
    <t>Patient Contact Phone number (Home)</t>
  </si>
  <si>
    <t>Select Pregnancy Package</t>
  </si>
  <si>
    <t>Information which Hospital, Trust, Health Board or other legal entity (the “Customer”) provides under this form may constitute personal data of patients and/or healthcare professionals ("Personal Data"), and will in such cases be held and processed by Medtronic Limited (“Medtronic”)  in accordance with applicable data protection laws, including but not limited to Regulation (EU) 2016/679 ("GDPR"). Medtronic will process Personal Data in the manner and under the conditions agreed between Medtronic and Customer and as required by law. To this end, Medtronic acts as data processor to Customer acting as data controller. 
All Personal Data will be processed in accordance with instructions from Customer.  Customer instructs Medtronic in any case to process Personal Data insofar as required to provide the products ("Products") and any related services requested by Customer; to safeguard and protect the legitimate interests of Medtronic and Customer in relation to providing the Products and related services to Customer; and to comply with Customer's and Medtronic’s legal obligations in relation to the provision of the Products and related services and with legitimate judicial, governmental and law enforcement requests or orders.
As data controller, Customer is responsible for compliance with applicable data protection laws including for the lawfulness of the processing of Personal Data. Where required under applicable data protection laws, Customer is responsible for obtaining explicit and valid consent from the individuals.
These Terms shall apply unless Customer and Medtronic have concluded a separate agreement pertaining to the processing of Personal Data in relation to the Products or related services; in such cases the provisions of the separate agreement shall prevail over these Terms.
In circumstances where Medtronic receives a patient order request directly from a patient, Medtronic may contact a healthcare professional named on this form in connection with that order (for the purposes of ensuring clinical support or authorisation for use of the requested product).</t>
  </si>
  <si>
    <t>No Order is to be Processed</t>
  </si>
  <si>
    <t>Insulin Pump Only (excluding CGM)                                                                                                                                                                                                                                (Only Fill In Visible Cells)</t>
  </si>
  <si>
    <t>Insulin Pump System (with CGM)                                                                                                                                                                                                                                (Only Fill In Visible Cells)</t>
  </si>
  <si>
    <t>Insulin Pump CGM (Patient already has pump)                                                                                                                                                                                                                                (Only Fill In Visible Cells)</t>
  </si>
  <si>
    <t>i-Port Advance™ Injection Port                                                                                                                                                                                                                                (Only Fill In Visible Cells)</t>
  </si>
  <si>
    <t>Guardian™Connect - Standalone CGM                                                                                                                                                                                                                                (Only Fill In Visible Cells)</t>
  </si>
  <si>
    <r>
      <rPr>
        <b/>
        <sz val="12"/>
        <color theme="0"/>
        <rFont val="Arial"/>
        <family val="2"/>
      </rPr>
      <t>If the pump hasn't been pre-purchased please select the pump you wish to order</t>
    </r>
    <r>
      <rPr>
        <sz val="12"/>
        <color theme="1"/>
        <rFont val="Arial"/>
        <family val="2"/>
      </rPr>
      <t xml:space="preserve">.                                                                                                                                      </t>
    </r>
    <r>
      <rPr>
        <sz val="12"/>
        <color rgb="FFFF0000"/>
        <rFont val="Arial"/>
        <family val="2"/>
      </rPr>
      <t xml:space="preserve">   </t>
    </r>
    <r>
      <rPr>
        <i/>
        <sz val="12"/>
        <color theme="0"/>
        <rFont val="Arial"/>
        <family val="2"/>
      </rPr>
      <t>(If you would like to purchase a system, please select Pump &amp; CGM from the drop down in Row 14)</t>
    </r>
  </si>
  <si>
    <t>Patient Contact Email</t>
  </si>
  <si>
    <t>Please Select This Option First                                                                                                                                                                                   (Required Fields Will Become Visible)</t>
  </si>
  <si>
    <t>No Order - Update Patient Details                                                                                                                                                                                                                                (Only Fill In Visible Cells)</t>
  </si>
  <si>
    <t>Patient Identifiable Number / IFR Number / Blue Teq</t>
  </si>
  <si>
    <t>Pump Serial Number</t>
  </si>
  <si>
    <r>
      <t xml:space="preserve">Would you like to order an additional Roche Meter?           </t>
    </r>
    <r>
      <rPr>
        <b/>
        <sz val="9"/>
        <color theme="0"/>
        <rFont val="Arial"/>
        <family val="2"/>
      </rPr>
      <t xml:space="preserve">  (for MM780G Only)</t>
    </r>
  </si>
  <si>
    <r>
      <t xml:space="preserve">3 ORDERS
3.1 </t>
    </r>
    <r>
      <rPr>
        <sz val="7.5"/>
        <color rgb="FF002060"/>
        <rFont val="Arial"/>
        <family val="2"/>
      </rPr>
      <t xml:space="preserve">Buyer shall submit orders for Products by e-mail, mail or facsimile to Seller or to Seller’s authorised representative. All telephone orders must be confirmed in writing within seven days. Such orders shall specify the following minimum information, with respect to each Product ordered: (i) the Product number or service identifier code, (ii) the quantity ordered, (iii) the price per item, (iv) the requested delivery dates, (v) agreed delivery and payment terms if applicable, and (vi) the shipping instructions and any other pertinent information.
</t>
    </r>
    <r>
      <rPr>
        <b/>
        <sz val="7.5"/>
        <color rgb="FF002060"/>
        <rFont val="Arial"/>
        <family val="2"/>
      </rPr>
      <t xml:space="preserve">3.2 </t>
    </r>
    <r>
      <rPr>
        <sz val="7.5"/>
        <color rgb="FF002060"/>
        <rFont val="Arial"/>
        <family val="2"/>
      </rPr>
      <t xml:space="preserve">An order shall be binding upon Buyer at the time of submission to Seller. Seller shall be bound only upon formal acceptance by Seller which may be given by e-mail, mail or facsimile.
</t>
    </r>
    <r>
      <rPr>
        <b/>
        <sz val="7.5"/>
        <color rgb="FF002060"/>
        <rFont val="Arial"/>
        <family val="2"/>
      </rPr>
      <t xml:space="preserve">
3.3 </t>
    </r>
    <r>
      <rPr>
        <sz val="7.5"/>
        <color rgb="FF002060"/>
        <rFont val="Arial"/>
        <family val="2"/>
      </rPr>
      <t xml:space="preserve">Buyer shall not cancel any order, in part or in whole, once Buyer has received Seller's formal acceptance of such order, unless Buyer: (i) notifies Seller of the desired cancellation before the Products are delivered by Seller, and (ii) agrees to indemnify Seller against any loss, damage and expense incurred by Seller in relation to the cancellation or alteration of the order.
</t>
    </r>
    <r>
      <rPr>
        <b/>
        <sz val="7.5"/>
        <color rgb="FF002060"/>
        <rFont val="Arial"/>
        <family val="2"/>
      </rPr>
      <t xml:space="preserve">
3.4 </t>
    </r>
    <r>
      <rPr>
        <sz val="7.5"/>
        <color rgb="FF002060"/>
        <rFont val="Arial"/>
        <family val="2"/>
      </rPr>
      <t>Where an order is agreed to be consignment stock controlled by Buyer, the terms and conditions of Medtronic's consignment agreement shall apply. Subject to any contrary provisions in such agreement, the eventual sale of such consigned Products shall be subject to these General Terms.</t>
    </r>
  </si>
  <si>
    <r>
      <t xml:space="preserve">4 DELIVERY, TITLE, RISK
4.1 </t>
    </r>
    <r>
      <rPr>
        <sz val="7.5"/>
        <color rgb="FF002060"/>
        <rFont val="Arial"/>
        <family val="2"/>
      </rPr>
      <t xml:space="preserve">Products are sold FCA shipping warehouse. The risk associated with loss of, or damage to, Products shall be for Buyer's account as from the time of delivery to the carrier.
</t>
    </r>
    <r>
      <rPr>
        <b/>
        <sz val="7.5"/>
        <color rgb="FF002060"/>
        <rFont val="Arial"/>
        <family val="2"/>
      </rPr>
      <t xml:space="preserve">
4.2 </t>
    </r>
    <r>
      <rPr>
        <sz val="7.5"/>
        <color rgb="FF002060"/>
        <rFont val="Arial"/>
        <family val="2"/>
      </rPr>
      <t xml:space="preserve">Title to the Products shall pass to Buyer when Seller receives full payment from Buyer. Buyer must keep the Products insured against all risks for Goods of that kind from the time the risk in the Products passes to Buyer until the time title to the Products passes to Buyer.
</t>
    </r>
    <r>
      <rPr>
        <b/>
        <sz val="7.5"/>
        <color rgb="FF002060"/>
        <rFont val="Arial"/>
        <family val="2"/>
      </rPr>
      <t xml:space="preserve">4.3 </t>
    </r>
    <r>
      <rPr>
        <sz val="7.5"/>
        <color rgb="FF002060"/>
        <rFont val="Arial"/>
        <family val="2"/>
      </rPr>
      <t xml:space="preserve">Buyer shall not refuse delivery of partial shipments or of any shipment that includes Product errors or damaged Products. To notify Seller of damaged products or errors, Buyer shall make the appropriate notice on the shipment documents at the time of delivery of Products, and shall send a copy of such annotated shipment documents to Seller at the latest ten (10) days after such delivery. Failing such notification, Buyer shall have no right to claim that Products shipped were not in perfect condition and
corresponding to the invoice and Seller shall not be responsible for any defects which examination of Products would or should have revealed. Buyer shall store the Products until returned to Seller.
</t>
    </r>
    <r>
      <rPr>
        <b/>
        <sz val="7.5"/>
        <color rgb="FF002060"/>
        <rFont val="Arial"/>
        <family val="2"/>
      </rPr>
      <t xml:space="preserve">4.4 </t>
    </r>
    <r>
      <rPr>
        <sz val="7.5"/>
        <color rgb="FF002060"/>
        <rFont val="Arial"/>
        <family val="2"/>
      </rPr>
      <t xml:space="preserve">In case of such faulty Products, Seller shall use its reasonable efforts to promptly ship, at Seller's exclusive cost, replacement Products to Buyer. Such replacement Products shall be invoiced separately to Buyer, at the prices agreed in the accepted order, while Products returned and accepted by Seller pursuant to Seller's Product return policy set out in paragraph 12 shall be credited to Buyer at the invoiced price. Buyer shall have no right to return Products for any other reason and no such return shall be permitted without the prior written approval by Seller of a Product return plan.
</t>
    </r>
    <r>
      <rPr>
        <b/>
        <sz val="7.5"/>
        <color rgb="FF002060"/>
        <rFont val="Arial"/>
        <family val="2"/>
      </rPr>
      <t xml:space="preserve">4.5 </t>
    </r>
    <r>
      <rPr>
        <sz val="7.5"/>
        <color rgb="FF002060"/>
        <rFont val="Arial"/>
        <family val="2"/>
      </rPr>
      <t>If Buyer fails or is unable to collect the Products on the day of delivery, Seller may arrange suitable storage of the Products, whether at its premises or elsewhere, and Buyer must pay or reimburse all costs and expenses of storage, insurance and other charges associated with such storage. Notwithstanding Buyer’s failure or inability to collect the Products, delivery is deemed to have occurred by Seller tendering the Products for delivery.</t>
    </r>
  </si>
  <si>
    <r>
      <t xml:space="preserve">5 PRICES, INVOICES
5.1 </t>
    </r>
    <r>
      <rPr>
        <sz val="7.5"/>
        <color rgb="FF002060"/>
        <rFont val="Arial"/>
        <family val="2"/>
      </rPr>
      <t xml:space="preserve">The Product price list current at the time the order is accepted by Seller shall determine the invoice price, unless
Seller notifies Buyer of a different price. Seller may at its discretion change the list prices for the Products. All prices are
exclusive of duty or tax, in particular VAT, which Buyer shall be liable to pay at the applicable rate from time to time. 
</t>
    </r>
    <r>
      <rPr>
        <b/>
        <sz val="7.5"/>
        <color rgb="FF002060"/>
        <rFont val="Arial"/>
        <family val="2"/>
      </rPr>
      <t>5.2</t>
    </r>
    <r>
      <rPr>
        <sz val="7.5"/>
        <color rgb="FF002060"/>
        <rFont val="Arial"/>
        <family val="2"/>
      </rPr>
      <t xml:space="preserve"> Seller shall use its reasonable efforts to issue invoices for Products at the soonest on the day of shipment of an order. Any
one order may result in several and separate invoices from Seller in case of separate shipments, provided that each invoice
shall clearly reference the order it corresponds to. </t>
    </r>
  </si>
  <si>
    <r>
      <t xml:space="preserve">6 PAYMENT TERMS
6.1 </t>
    </r>
    <r>
      <rPr>
        <sz val="7.5"/>
        <color rgb="FF002060"/>
        <rFont val="Arial"/>
        <family val="2"/>
      </rPr>
      <t xml:space="preserve">Buyer shall pay all invoices for Products within thirty (30) days net of the date of the invoice. Payment shall be considered
as effective only upon receipt of the full amount invoiced, without any deduction of any kind, into the bank account
identified separately by Seller to Buyer, in the currency specified in the invoice.
</t>
    </r>
    <r>
      <rPr>
        <b/>
        <sz val="7.5"/>
        <color rgb="FF002060"/>
        <rFont val="Arial"/>
        <family val="2"/>
      </rPr>
      <t xml:space="preserve">
6.2 </t>
    </r>
    <r>
      <rPr>
        <sz val="7.5"/>
        <color rgb="FF002060"/>
        <rFont val="Arial"/>
        <family val="2"/>
      </rPr>
      <t xml:space="preserve">Any amount not received by Seller when due shall automatically accrue interest at the late payment interest rate of four percent (4%) above the base rate of the Bank of England.
</t>
    </r>
    <r>
      <rPr>
        <b/>
        <sz val="7.5"/>
        <color rgb="FF002060"/>
        <rFont val="Arial"/>
        <family val="2"/>
      </rPr>
      <t xml:space="preserve">
6.3 </t>
    </r>
    <r>
      <rPr>
        <sz val="7.5"/>
        <color rgb="FF002060"/>
        <rFont val="Arial"/>
        <family val="2"/>
      </rPr>
      <t xml:space="preserve">Until such time as property in the Products passes from Seller pursuant to clause 4.2 or upon the occurrence of any of the termination events in clause 14 below, Seller may (without prejudice to any of its other rights and remedies) by notice in writing request Buyer to deliver up to it such Products as have
not been used or resold. If Buyer fails to do so within 14 days Seller may enter upon any land or premises owned, occupied or controlled by Buyer where such Products are situated and repossess the Products and take all necessary steps to enable it to recover and dispose of the Products.
</t>
    </r>
    <r>
      <rPr>
        <b/>
        <sz val="7.5"/>
        <color rgb="FF002060"/>
        <rFont val="Arial"/>
        <family val="2"/>
      </rPr>
      <t xml:space="preserve">
6.4 </t>
    </r>
    <r>
      <rPr>
        <sz val="7.5"/>
        <color rgb="FF002060"/>
        <rFont val="Arial"/>
        <family val="2"/>
      </rPr>
      <t xml:space="preserve">Seller may suspend any further shipment of Products, even after orders have been accepted, until any and all overdue amounts, including accrued late payment interest charges until the date of actual payment, have been paid into Seller's bank account. Such remedies are in addition, not in lieu of, any other
remedies available to Seller under applicable law. 
</t>
    </r>
    <r>
      <rPr>
        <b/>
        <sz val="7.5"/>
        <color rgb="FF002060"/>
        <rFont val="Arial"/>
        <family val="2"/>
      </rPr>
      <t xml:space="preserve">
6.5 </t>
    </r>
    <r>
      <rPr>
        <sz val="7.5"/>
        <color rgb="FF002060"/>
        <rFont val="Arial"/>
        <family val="2"/>
      </rPr>
      <t>Buyer shall not be entitled to deduct or set off against any sum due to Seller any monies which are not presently payable by Seller or in relation to which Seller disputes liability.</t>
    </r>
  </si>
  <si>
    <r>
      <t xml:space="preserve">2 PRODUCT INFORMATION SUPPLIED TO BUYER
2.1 </t>
    </r>
    <r>
      <rPr>
        <sz val="7.5"/>
        <color rgb="FF002060"/>
        <rFont val="Arial"/>
        <family val="2"/>
      </rPr>
      <t xml:space="preserve">Catalogues and price lists are supplied to Buyer purely for information, and nothing contained therein shall form any part of these General Terms, and Seller may change prices or the list of Products available for sale at any time without notice, provided, however, that Seller shall not change the prices in any order after Seller has formally accepted such order from Buyer.
</t>
    </r>
    <r>
      <rPr>
        <b/>
        <sz val="7.5"/>
        <color rgb="FF002060"/>
        <rFont val="Arial"/>
        <family val="2"/>
      </rPr>
      <t xml:space="preserve">
2.2 </t>
    </r>
    <r>
      <rPr>
        <sz val="7.5"/>
        <color rgb="FF002060"/>
        <rFont val="Arial"/>
        <family val="2"/>
      </rPr>
      <t>Save as provided in Paragraph 8, Seller makes no representation or warranty regarding Products. Seller shall use its reasonable efforts to deliver Products which conform to the Product specifications issued by Seller or included in Seller's Product catalogues user manuals or other Product information documents but reserves the right to change or modify the design, specification or source of the products. Buyer shall store Products in facilities appropriate for Products' future use, and shall not use Products after the specified ‘Use before Date’.</t>
    </r>
  </si>
  <si>
    <r>
      <t xml:space="preserve">7 LIMITATION OF LIABILITY - FORCE MAJEURE
7.1 </t>
    </r>
    <r>
      <rPr>
        <sz val="7.5"/>
        <color rgb="FF002060"/>
        <rFont val="Arial"/>
        <family val="2"/>
      </rPr>
      <t xml:space="preserve">Seller shall use reasonable efforts to deliver Products upon the dates or within the delays specified in the accepted order, but Seller shall not be liable in case of late delivery, and Buyer shall not refuse, in part or in whole, any delivery of Products due to any delay in shipment.
</t>
    </r>
    <r>
      <rPr>
        <b/>
        <sz val="7.5"/>
        <color rgb="FF002060"/>
        <rFont val="Arial"/>
        <family val="2"/>
      </rPr>
      <t>7.2</t>
    </r>
    <r>
      <rPr>
        <sz val="7.5"/>
        <color rgb="FF002060"/>
        <rFont val="Arial"/>
        <family val="2"/>
      </rPr>
      <t xml:space="preserve"> Seller shall not be liable to Buyer for failing to perform, in whole or in part, any of its obligations if such failure is caused by
Force Majeure. Force Majeure is understood, for the purposes of these General Terms, to include any and all events beyond the
reasonable control of Seller. Seller shall inform Buyer of the occurrence of the Force Majeure event promptly, as well as of the expected effect on the fulfilment of Seller's obligations. Moreover, Seller shall use its reasonable efforts, however, to mitigate the consequences of Force Majeure, or to find alternative means of fulfilling its obligations in reasonably comparable economic ways. In case Force Majeure is preventing, or expected by Seller to prevent, Seller from delivering Products ordered to Buyer for more than thirty (30) days past the planned date of delivery, Buyer and Seller shall have the right to cancel the concerned order in whole or in part,
by informing the other party in writing at any time before the effective shipment of the Products by Seller.</t>
    </r>
  </si>
  <si>
    <r>
      <t xml:space="preserve">8 LIMITED PRODUCT WARRANTY
8.1 </t>
    </r>
    <r>
      <rPr>
        <sz val="7.5"/>
        <color rgb="FF002060"/>
        <rFont val="Arial"/>
        <family val="2"/>
      </rPr>
      <t>Seller grants Buyer with respect to the particular Products which benefit from a product warranty and for the period which such warranty endures (“Warranty Period”), a limited Product warranty in the terms set out in the relevant Product documentation or packaging. The remedies set out in such Product warranty are the only remedies available in the event of breach of such warranty.</t>
    </r>
    <r>
      <rPr>
        <b/>
        <sz val="7.5"/>
        <color rgb="FF002060"/>
        <rFont val="Arial"/>
        <family val="2"/>
      </rPr>
      <t xml:space="preserve">
8.2 </t>
    </r>
    <r>
      <rPr>
        <sz val="7.5"/>
        <color rgb="FF002060"/>
        <rFont val="Arial"/>
        <family val="2"/>
      </rPr>
      <t>Save as expressly provided in these General Terms no term, condition or warranty is made or implied, including as to the quality (satisfactory or otherwise) or fitness of the Products supplied, or to the effect that Products will be suitable for any particular purpose or for use under any specific conditions which may be known or made known to Seller.</t>
    </r>
    <r>
      <rPr>
        <b/>
        <sz val="7.5"/>
        <color rgb="FF002060"/>
        <rFont val="Arial"/>
        <family val="2"/>
      </rPr>
      <t xml:space="preserve">
8.3 </t>
    </r>
    <r>
      <rPr>
        <sz val="7.5"/>
        <color rgb="FF002060"/>
        <rFont val="Arial"/>
        <family val="2"/>
      </rPr>
      <t>During the Warranty Period, to the extent permitted by law, Buyer’s sole remedy with respect to a breach of the Warranty will be the repair or replacement by Seller (as Seller may elect) of any such defective Products at Seller’s expense and provided a written notice of defect is received by Seller within the Warranty Period.</t>
    </r>
    <r>
      <rPr>
        <b/>
        <sz val="7.5"/>
        <color rgb="FF002060"/>
        <rFont val="Arial"/>
        <family val="2"/>
      </rPr>
      <t xml:space="preserve">
8.4 </t>
    </r>
    <r>
      <rPr>
        <sz val="7.5"/>
        <color rgb="FF002060"/>
        <rFont val="Arial"/>
        <family val="2"/>
      </rPr>
      <t xml:space="preserve">Any liability that Seller may have under these General Terms shall be limited to the damage suffered directly by Buyer and shall in no case exceed the sums payable in respect of those Products which have been supplied in breach of these General Terms. The liability of Seller under the Contract will be reduced by the amount of any contributory loss or damage to the extent caused by an act or omission of Buyer or any third party not within Seller’s reasonable control.
</t>
    </r>
    <r>
      <rPr>
        <b/>
        <sz val="7.5"/>
        <color rgb="FF002060"/>
        <rFont val="Arial"/>
        <family val="2"/>
      </rPr>
      <t xml:space="preserve">8.5 </t>
    </r>
    <r>
      <rPr>
        <sz val="7.5"/>
        <color rgb="FF002060"/>
        <rFont val="Arial"/>
        <family val="2"/>
      </rPr>
      <t xml:space="preserve">Seller shall not be liable in contract, tort (including negligence or breach of statutory duty) statute or otherwise for any indirect or consequential loss or damage of any kind or for any increased costs or expenses or for loss of profit, business, use, contract, revenues or savings.
</t>
    </r>
    <r>
      <rPr>
        <b/>
        <sz val="7.5"/>
        <color rgb="FF002060"/>
        <rFont val="Arial"/>
        <family val="2"/>
      </rPr>
      <t xml:space="preserve">
8.6 </t>
    </r>
    <r>
      <rPr>
        <sz val="7.5"/>
        <color rgb="FF002060"/>
        <rFont val="Arial"/>
        <family val="2"/>
      </rPr>
      <t xml:space="preserve">No employee, agent or representative of Seller shall have any authority to bind Seller to any statement concerning the
Products which is not expressly contained or referred to in these General Terms. Buyer shall have no remedy in respect of any statement, whether written or oral (other than a fraudulent misstatement) made to it upon which it relied in entering into these General Terms and Seller shall have no liability to Buyer other than pursuant to the express terms of these General Terms.
</t>
    </r>
    <r>
      <rPr>
        <b/>
        <sz val="7.5"/>
        <color rgb="FF002060"/>
        <rFont val="Arial"/>
        <family val="2"/>
      </rPr>
      <t xml:space="preserve">
8.7 </t>
    </r>
    <r>
      <rPr>
        <sz val="7.5"/>
        <color rgb="FF002060"/>
        <rFont val="Arial"/>
        <family val="2"/>
      </rPr>
      <t>Nothing in these General Terms shall exclude or restrict any implied conditions or warranties or exclude or restrict Seller's liability to the extent that such cannot be excluded or restricted by law.</t>
    </r>
  </si>
  <si>
    <r>
      <rPr>
        <b/>
        <sz val="7.5"/>
        <color rgb="FF002060"/>
        <rFont val="Arial"/>
        <family val="2"/>
      </rPr>
      <t>9 RECALLS</t>
    </r>
    <r>
      <rPr>
        <sz val="7.5"/>
        <color rgb="FF002060"/>
        <rFont val="Arial"/>
        <family val="2"/>
      </rPr>
      <t xml:space="preserve">
Buyer shall maintain a tracking system which shall record or allow it to retrieve, in the format required by law, for the lifetime of each Seller's product used by Buyer (plus five years), all information on each Seller's product which is needed to comply with all legal requirements and/or official Guidelines which are or may become applicable to such Seller's products, including information on the end-user.
</t>
    </r>
    <r>
      <rPr>
        <b/>
        <sz val="7.5"/>
        <color rgb="FF002060"/>
        <rFont val="Arial"/>
        <family val="2"/>
      </rPr>
      <t>10 NOTIFICATIONS</t>
    </r>
    <r>
      <rPr>
        <sz val="7.5"/>
        <color rgb="FF002060"/>
        <rFont val="Arial"/>
        <family val="2"/>
      </rPr>
      <t xml:space="preserve">
Buyer shall immediately notify the responsible Seller's Quality Control Officer at the Seller's address by telephone and fax with a letter of confirmation by registered mail of any information on product performance or safety including, but not limited to, any malfunction, failure, deterioration in the characteristics and/or performance, as well as inaccuracies in the instructions for use, coming to the attention of Buyer. Buyer shall hand over to Seller all relevant documentation pertaining thereto including in relation to end users, customers and patients.
</t>
    </r>
    <r>
      <rPr>
        <b/>
        <sz val="7.5"/>
        <color rgb="FF002060"/>
        <rFont val="Arial"/>
        <family val="2"/>
      </rPr>
      <t xml:space="preserve">
11 FIELD ACTION
</t>
    </r>
    <r>
      <rPr>
        <sz val="7.5"/>
        <color rgb="FF002060"/>
        <rFont val="Arial"/>
        <family val="2"/>
      </rPr>
      <t>Buyer shall actively assist Seller in taking any steps required by Seller to perform a field action with regard to Seller's Products
purchased by Buyer, including but not limited to implementation of any update, upgrade, change order, reminder to users correspondence regarding correct use, recall or withdrawal of Products. Buyer shall be responsible for its own costs of such
assistance unless otherwise agreed.</t>
    </r>
  </si>
  <si>
    <r>
      <t xml:space="preserve">1 GENERAL
1.1 </t>
    </r>
    <r>
      <rPr>
        <sz val="7.5"/>
        <color rgb="FF002060"/>
        <rFont val="Arial"/>
        <family val="2"/>
      </rPr>
      <t xml:space="preserve">All sales by Medtronic Limited or such of its affiliates as may be otherwise stipulated, (hereafter "Seller") are subject to the special terms of sale specified on offers and sales agreements issued or signed by Seller and to these General Terms. Submission of an order to Seller shall mean that Buyer is deemed to have accepted the special and general terms of sale applicable as specified in Seller-issued or signed documents.
</t>
    </r>
    <r>
      <rPr>
        <b/>
        <sz val="7.5"/>
        <color rgb="FF002060"/>
        <rFont val="Arial"/>
        <family val="2"/>
      </rPr>
      <t xml:space="preserve">
1.2 </t>
    </r>
    <r>
      <rPr>
        <sz val="7.5"/>
        <color rgb="FF002060"/>
        <rFont val="Arial"/>
        <family val="2"/>
      </rPr>
      <t xml:space="preserve">Any conditions or terms of purchase submitted by Buyer deviating from or inconsistent with the special and general terms of sale will not bind Seller notwithstanding any statement by Buyer in its purchase order that its terms and conditions prevail. All amendments must be in writing, signed by a duly authorized representative of Seller.
</t>
    </r>
    <r>
      <rPr>
        <b/>
        <sz val="7.5"/>
        <color rgb="FF002060"/>
        <rFont val="Arial"/>
        <family val="2"/>
      </rPr>
      <t xml:space="preserve">
1.3 </t>
    </r>
    <r>
      <rPr>
        <sz val="7.5"/>
        <color rgb="FF002060"/>
        <rFont val="Arial"/>
        <family val="2"/>
      </rPr>
      <t xml:space="preserve">In the event of conflict, the order of priority shall be: (a) the special terms issued or signed by Seller and applicable to the sale concerned, (b) these General Terms. 
</t>
    </r>
    <r>
      <rPr>
        <b/>
        <sz val="7.5"/>
        <color rgb="FF002060"/>
        <rFont val="Arial"/>
        <family val="2"/>
      </rPr>
      <t xml:space="preserve">
1.4</t>
    </r>
    <r>
      <rPr>
        <sz val="7.5"/>
        <color rgb="FF002060"/>
        <rFont val="Arial"/>
        <family val="2"/>
      </rPr>
      <t xml:space="preserve"> Seller may at its discretion, as a condition of acceptance of a purchase order, require Buyer to enter into a new or amended Credit Arrangement or provide a cash deposit, prepayment in part or in full, a Guarantee or a bank guarantee to Seller prior to delivery of the Products.
</t>
    </r>
    <r>
      <rPr>
        <b/>
        <sz val="7.5"/>
        <color rgb="FF002060"/>
        <rFont val="Arial"/>
        <family val="2"/>
      </rPr>
      <t xml:space="preserve">
1.5 </t>
    </r>
    <r>
      <rPr>
        <sz val="7.5"/>
        <color rgb="FF002060"/>
        <rFont val="Arial"/>
        <family val="2"/>
      </rPr>
      <t>"Products" shall mean the products and services offered for sale by Seller.</t>
    </r>
  </si>
  <si>
    <r>
      <t xml:space="preserve">
</t>
    </r>
    <r>
      <rPr>
        <b/>
        <sz val="7.5"/>
        <color rgb="FF002060"/>
        <rFont val="Arial"/>
        <family val="2"/>
      </rPr>
      <t>12 DATA PROTECTION</t>
    </r>
    <r>
      <rPr>
        <sz val="7.5"/>
        <color rgb="FF002060"/>
        <rFont val="Arial"/>
        <family val="2"/>
      </rPr>
      <t xml:space="preserve">
</t>
    </r>
    <r>
      <rPr>
        <b/>
        <sz val="7.5"/>
        <color rgb="FF002060"/>
        <rFont val="Arial"/>
        <family val="2"/>
      </rPr>
      <t>12.1</t>
    </r>
    <r>
      <rPr>
        <sz val="7.5"/>
        <color rgb="FF002060"/>
        <rFont val="Arial"/>
        <family val="2"/>
      </rPr>
      <t xml:space="preserve"> Information which Buyer provides or which is obtained in dealings with Buyer may constitute personal data (i.e. information relating to an identified or identifiable natural person) and will in such cases be held by Seller in accordance with applicable data protection laws. As part of providing the Products and any related services, Seller may process:
</t>
    </r>
    <r>
      <rPr>
        <b/>
        <sz val="7.5"/>
        <color rgb="FF002060"/>
        <rFont val="Arial"/>
        <family val="2"/>
      </rPr>
      <t>(a)</t>
    </r>
    <r>
      <rPr>
        <sz val="7.5"/>
        <color rgb="FF002060"/>
        <rFont val="Arial"/>
        <family val="2"/>
      </rPr>
      <t xml:space="preserve"> personal data of Buyer, Buyer’s staff members, including but not limited to its shareholders, directors, employees, trainees,
interns, authorized agents, representatives and Buyer’s suppliers and contractors (“Buyer Data”), as well as 
</t>
    </r>
    <r>
      <rPr>
        <b/>
        <sz val="7.5"/>
        <color rgb="FF002060"/>
        <rFont val="Arial"/>
        <family val="2"/>
      </rPr>
      <t>(b)</t>
    </r>
    <r>
      <rPr>
        <sz val="7.5"/>
        <color rgb="FF002060"/>
        <rFont val="Arial"/>
        <family val="2"/>
      </rPr>
      <t xml:space="preserve"> personal data of Buyer’s customers, patients, or other contact persons of Buyer whose information was conveyed to
Seller by Buyer (“Third Party Data”).</t>
    </r>
  </si>
  <si>
    <r>
      <t xml:space="preserve">
Seller will be responsible, alone or jointly with the Buyer for the processing of Buyer Data. This will mean that each of Buyer and Seller will act as a controller and have discretion to determine why and how these personal data will be processed. Seller will only process Third Party Data on Buyer’s behalf and explicit instruction and unless otherwise agreed Buyer will have responsibility as controller for Third Party Data.
</t>
    </r>
    <r>
      <rPr>
        <b/>
        <sz val="7.5"/>
        <color rgb="FF002060"/>
        <rFont val="Arial"/>
        <family val="2"/>
      </rPr>
      <t>12.2</t>
    </r>
    <r>
      <rPr>
        <sz val="7.5"/>
        <color rgb="FF002060"/>
        <rFont val="Arial"/>
        <family val="2"/>
      </rPr>
      <t xml:space="preserve">. Conditions for Processing Buyer Data
</t>
    </r>
    <r>
      <rPr>
        <b/>
        <sz val="7.5"/>
        <color rgb="FF002060"/>
        <rFont val="Arial"/>
        <family val="2"/>
      </rPr>
      <t>12.2.1.</t>
    </r>
    <r>
      <rPr>
        <sz val="7.5"/>
        <color rgb="FF002060"/>
        <rFont val="Arial"/>
        <family val="2"/>
      </rPr>
      <t xml:space="preserve"> Purpose and Legal Basis: Seller will process Buyer Data to provide the Products and related services; to review, develop and improve the Products and any related services; to enable Seller to provide Buyer with relevant information through marketing materials; to safeguard and protect Seller’s rights and interests; and to comply with Seller’s legal obligations and with legitimate judicial, governmental and law enforcement requests or orders. Seller will process Buyer Data on the basis of, where appropriate, the individual’s consent or the necessity of the processing for: (i) the performance of an agreement with Buyer;or (ii) complying with a legal obligation; or (iii) observing Seller’s and other third parties’ legitimate interests where they outweigh the rights of the individual with regard to the protection of his or her personal data.
</t>
    </r>
    <r>
      <rPr>
        <b/>
        <sz val="7.5"/>
        <color rgb="FF002060"/>
        <rFont val="Arial"/>
        <family val="2"/>
      </rPr>
      <t xml:space="preserve">12.2.2. </t>
    </r>
    <r>
      <rPr>
        <sz val="7.5"/>
        <color rgb="FF002060"/>
        <rFont val="Arial"/>
        <family val="2"/>
      </rPr>
      <t>Types of Data: The Buyer Data processed may include, but are not limited to, individuals’ basic identity information, contact details, professional activities and affiliations, professional qualifications, education and training, financial information and personal preferences. Seller may identify certain characteristics, preferences or traits on the basis of which Seller may create or compile professional, financial or behavioural profiles for the abovementioned purposes.</t>
    </r>
  </si>
  <si>
    <r>
      <t xml:space="preserve">
</t>
    </r>
    <r>
      <rPr>
        <b/>
        <sz val="7.5"/>
        <color rgb="FF002060"/>
        <rFont val="Arial"/>
        <family val="2"/>
      </rPr>
      <t>12.2.3.</t>
    </r>
    <r>
      <rPr>
        <sz val="7.5"/>
        <color rgb="FF002060"/>
        <rFont val="Arial"/>
        <family val="2"/>
      </rPr>
      <t xml:space="preserve"> Transfer: Seller may make Buyer Data available to Seller’s business partners, suppliers, contractors and affiliated entities anywhere in the world, insofar as this is required for any of the purposes described in clause 12.2.1. Where Buyer Data are transferred outside the European Economic Area, Seller will ensure that adequate legal safeguards are in place which ensure the safety and security of Buyer Data to a level equivalent to that provided by applicable data protection law in the European Economic Area.
</t>
    </r>
    <r>
      <rPr>
        <b/>
        <sz val="7.5"/>
        <color rgb="FF002060"/>
        <rFont val="Arial"/>
        <family val="2"/>
      </rPr>
      <t>12.2.4</t>
    </r>
    <r>
      <rPr>
        <sz val="7.5"/>
        <color rgb="FF002060"/>
        <rFont val="Arial"/>
        <family val="2"/>
      </rPr>
      <t xml:space="preserve">. Retention and Data Security: Buyer Data will only be processed in an identifiable format for as long as required to achieve the purposes listed in clause 12.2.1. Seller will take the technical and organizational measures necessary to ensure an adequate level of protection against unauthorized access or theft as well as accidental loss, tampering or destruction. 
</t>
    </r>
    <r>
      <rPr>
        <b/>
        <sz val="7.5"/>
        <color rgb="FF002060"/>
        <rFont val="Arial"/>
        <family val="2"/>
      </rPr>
      <t>12.2.5</t>
    </r>
    <r>
      <rPr>
        <sz val="7.5"/>
        <color rgb="FF002060"/>
        <rFont val="Arial"/>
        <family val="2"/>
      </rPr>
      <t xml:space="preserve">. Data Subject Rights: The individuals whose personal data is considered Buyer Data have certain rights regarding Seller’s processing of their personal data. Such rights include the right to access, correction, information, restriction, erasure, withdrawal of earlier given consent, opposition, data portability and filing complaints with the competent data protection authorities.
Where Seller and Buyer are jointly responsible as controllers, they shall take such steps as ensure that, to the extent reasonably possible, individuals first and foremost address their request and complaints to Buyer. Where appropriate, Buyer may refer these request or complaints to Seller’s EMEA Data Protection and Privacy Program (rs.privacyeurope@medtronic.com). Where Seller is solely responsible for the processing, individuals may direct any such requests or complaints to rs.privacyeurope@medtronic.com.
Where Seller and Buyer are jointly responsible for the processing of personal data, Buyer will provide all legally required information regarding Seller’s processing to the individuals and will obtain on behalf of Seller, when required, the legally valid consents of the individuals to the intended processing. 
</t>
    </r>
    <r>
      <rPr>
        <b/>
        <sz val="7.5"/>
        <color rgb="FF002060"/>
        <rFont val="Arial"/>
        <family val="2"/>
      </rPr>
      <t xml:space="preserve">12.3. </t>
    </r>
    <r>
      <rPr>
        <sz val="7.5"/>
        <color rgb="FF002060"/>
        <rFont val="Arial"/>
        <family val="2"/>
      </rPr>
      <t xml:space="preserve">Conditions for Processing Third Party Data
</t>
    </r>
    <r>
      <rPr>
        <b/>
        <sz val="7.5"/>
        <color rgb="FF002060"/>
        <rFont val="Arial"/>
        <family val="2"/>
      </rPr>
      <t xml:space="preserve">
12.3.1.</t>
    </r>
    <r>
      <rPr>
        <sz val="7.5"/>
        <color rgb="FF002060"/>
        <rFont val="Arial"/>
        <family val="2"/>
      </rPr>
      <t xml:space="preserve"> Seller will process Third Party Data in the manner and under the conditions agreed between Seller and Buyer and as required by law. Buyer instructs Seller in any case to process Third Party Data insofar as required to provide the Products and any related services requested by Buyer; to safeguard and protect the legitimate interests of Seller and Buyer in relation to providing the Products and related services to Buyer; and to comply with Buyer’s and Seller’s legal obligations in relation to the provision of the Products and</t>
    </r>
  </si>
  <si>
    <r>
      <t xml:space="preserve">related services and with legitimate judicial, governmental and law enforcement requests or orders.
</t>
    </r>
    <r>
      <rPr>
        <b/>
        <sz val="7.5"/>
        <color rgb="FF002060"/>
        <rFont val="Arial"/>
        <family val="2"/>
      </rPr>
      <t>12.4</t>
    </r>
    <r>
      <rPr>
        <sz val="7.5"/>
        <color rgb="FF002060"/>
        <rFont val="Arial"/>
        <family val="2"/>
      </rPr>
      <t xml:space="preserve">. This clause 12 shall apply unless Buyer and Seller have concluded a separate agreement pertaining to the processing of
personal data in relation to a given product or service; in such cases the provisions of the separate agreement shall prevail
over this clause 12.
</t>
    </r>
    <r>
      <rPr>
        <b/>
        <sz val="7.5"/>
        <color rgb="FF002060"/>
        <rFont val="Arial"/>
        <family val="2"/>
      </rPr>
      <t xml:space="preserve">13 TERMINATION
</t>
    </r>
    <r>
      <rPr>
        <sz val="7.5"/>
        <color rgb="FF002060"/>
        <rFont val="Arial"/>
        <family val="2"/>
      </rPr>
      <t xml:space="preserve">
Seller shall be entitled (without prejudice to its other rights and remedies against Buyer) by notice in writing to Buyer to terminate or suspend any agreement for the purchase of Products if
</t>
    </r>
  </si>
  <si>
    <r>
      <t xml:space="preserve"> - Buyer permits any judgment to be taken or levied against it, becomes insolvent or unable to pay its debts, goes into liquidation or enters into any voluntary arrangement with its creditors or members, commences or has commenced against it any proceedings for liquidation or any voluntary arrangement, has a receiver or administrative receiver appointed over any of its assets, presents or has presented against it a petition for the appointment of an administrator or applies for an administration order, has a moratorium imposed pursuant to section 1A Insolvency Act 1986 (as amended); or suffers or undertakes anything analogous to the foregoing under the laws of any applicable jurisdiction; or
- breaches any of its obligations under these General Terms.
</t>
    </r>
    <r>
      <rPr>
        <b/>
        <sz val="7.5"/>
        <color rgb="FF002060"/>
        <rFont val="Arial"/>
        <family val="2"/>
      </rPr>
      <t xml:space="preserve">
14 MISCELLANEOUS
</t>
    </r>
    <r>
      <rPr>
        <sz val="7.5"/>
        <color rgb="FF002060"/>
        <rFont val="Arial"/>
        <family val="2"/>
      </rPr>
      <t xml:space="preserve">
</t>
    </r>
    <r>
      <rPr>
        <b/>
        <sz val="7.5"/>
        <color rgb="FF002060"/>
        <rFont val="Arial"/>
        <family val="2"/>
      </rPr>
      <t>14.1</t>
    </r>
    <r>
      <rPr>
        <sz val="7.5"/>
        <color rgb="FF002060"/>
        <rFont val="Arial"/>
        <family val="2"/>
      </rPr>
      <t xml:space="preserve"> The validity, interpretation and enforcement of this Agreement shall be governed solely by the laws of England.
</t>
    </r>
    <r>
      <rPr>
        <b/>
        <sz val="7.5"/>
        <color rgb="FF002060"/>
        <rFont val="Arial"/>
        <family val="2"/>
      </rPr>
      <t>14.2</t>
    </r>
    <r>
      <rPr>
        <sz val="7.5"/>
        <color rgb="FF002060"/>
        <rFont val="Arial"/>
        <family val="2"/>
      </rPr>
      <t xml:space="preserve"> To the extent legally possible, and in the event the parties cannot find an amicable solution after reasonable efforts
and negotiations, all disputes that arise out of this Agreement or in connection therewith shall be heard by the competent courts
of England. The rights and remedies provided in the Contract will not affect any other rights or remedies available to Seller.
</t>
    </r>
    <r>
      <rPr>
        <b/>
        <sz val="7.5"/>
        <color rgb="FF002060"/>
        <rFont val="Arial"/>
        <family val="2"/>
      </rPr>
      <t xml:space="preserve">14.3 </t>
    </r>
    <r>
      <rPr>
        <sz val="7.5"/>
        <color rgb="FF002060"/>
        <rFont val="Arial"/>
        <family val="2"/>
      </rPr>
      <t xml:space="preserve">Seller shall not be deemed to have waived any of its rights or remedies whatsoever unless such waiver is in writing and signed by a duly authorized representative of Seller. No delay or failure of Seller in exercising or enforcing any of its rights or remedies shall operate as a waiver thereof.
</t>
    </r>
    <r>
      <rPr>
        <b/>
        <sz val="7.5"/>
        <color rgb="FF002060"/>
        <rFont val="Arial"/>
        <family val="2"/>
      </rPr>
      <t>14.4</t>
    </r>
    <r>
      <rPr>
        <sz val="7.5"/>
        <color rgb="FF002060"/>
        <rFont val="Arial"/>
        <family val="2"/>
      </rPr>
      <t xml:space="preserve"> The invalidity or unenforceability for any reason of any clause or part thereof in these General Terms shall not prejudice or affect the validity or enforceability of the remainder.
</t>
    </r>
    <r>
      <rPr>
        <b/>
        <sz val="7.5"/>
        <color rgb="FF002060"/>
        <rFont val="Arial"/>
        <family val="2"/>
      </rPr>
      <t>14.5</t>
    </r>
    <r>
      <rPr>
        <sz val="7.5"/>
        <color rgb="FF002060"/>
        <rFont val="Arial"/>
        <family val="2"/>
      </rPr>
      <t xml:space="preserve"> Buyer may not assign or transfer any of its obligations under this agreement without the prior written agreement of Seller.
</t>
    </r>
    <r>
      <rPr>
        <b/>
        <sz val="7.5"/>
        <color rgb="FF002060"/>
        <rFont val="Arial"/>
        <family val="2"/>
      </rPr>
      <t xml:space="preserve">
14.6</t>
    </r>
    <r>
      <rPr>
        <sz val="7.5"/>
        <color rgb="FF002060"/>
        <rFont val="Arial"/>
        <family val="2"/>
      </rPr>
      <t xml:space="preserve"> Where there is more than one Buyer then the liability of each shall be joint and several.
</t>
    </r>
    <r>
      <rPr>
        <b/>
        <sz val="7.5"/>
        <color rgb="FF002060"/>
        <rFont val="Arial"/>
        <family val="2"/>
      </rPr>
      <t>14.7</t>
    </r>
    <r>
      <rPr>
        <sz val="7.5"/>
        <color rgb="FF002060"/>
        <rFont val="Arial"/>
        <family val="2"/>
      </rPr>
      <t xml:space="preserve"> Any notice required or permitted to be given by one party to the other under these General Terms of Sale shall be sent by registered mail or by special courier to the other party at the address provided in the formal acceptance by the Seller, or at any other address subsequently notified by one party to the other; any such notice shall be deemed to have been received not later than ten (10) days after having been handed over to the post office or to the special courier service.</t>
    </r>
  </si>
  <si>
    <t>Please select if the patient can order any alternative infusion sets</t>
  </si>
  <si>
    <t>MMT-213A</t>
  </si>
  <si>
    <t>MMT-243A</t>
  </si>
  <si>
    <t>MMT-244A</t>
  </si>
  <si>
    <t>MiniMed™ Mio™ Advance 110cm tubing, 6mm cannula, grey                                                                              MMT-213A</t>
  </si>
  <si>
    <t>MiniMed™ Mio™ Advance 60cm tubing, 9mm cannula, grey                                                                              MMT-243A</t>
  </si>
  <si>
    <t>MiniMed™ Mio™ Advance 110cm tubing, 9mm cannula, grey                                                                              MMT-244A</t>
  </si>
  <si>
    <t>Additional Infusion Sets</t>
  </si>
  <si>
    <t>Patient is approved to order any alternative set</t>
  </si>
  <si>
    <t>None</t>
  </si>
  <si>
    <t>Patient is approved to order any alternate tubing length</t>
  </si>
  <si>
    <t>PO Number / Billing Reference</t>
  </si>
  <si>
    <t>Patient ID (Site Reference)</t>
  </si>
  <si>
    <t>Patient ID (Patient Reference)</t>
  </si>
  <si>
    <t>CCG / NHS Trust</t>
  </si>
  <si>
    <t xml:space="preserve">Address   </t>
  </si>
  <si>
    <r>
      <t xml:space="preserve">Billing Details </t>
    </r>
    <r>
      <rPr>
        <b/>
        <u/>
        <sz val="11"/>
        <color theme="1"/>
        <rFont val="Arial"/>
        <family val="2"/>
      </rPr>
      <t>(For Pre-Approved Funding Requests)</t>
    </r>
  </si>
  <si>
    <t>If the customer is purchasing products / goods on behalf of a hospital under this Patient Funding Form pursuant to a Framework Agreement between an NHS Contracting Authority and Medtronic (“Framework Agreement”), the purchase of the relevant products/goods are subject to the applicable Call-Off Terms and Conditions for the Supply of Goods (as defined in the applicable Framework Agreement).  In such circumstances the aforementioned Terms and Conditions shall apply to all supplies of the products/goods, and any associated services, pursuant the submission of this form to Medtronic.  Where the ‘customer’  is purchasing outside of a Framework Agreement, Medtronic’s Standard Terms of Sale (which shall have been previously accepted by the customer prior to the submission of this Funding Form , see "T&amp;Cs - Supply of Goods"), will apply.  Please confirm that:</t>
  </si>
  <si>
    <t>TERMS &amp; CONDITIONS FOR THE SUPPLY OF GOODS (CONFIRM ONE STATEMENT)</t>
  </si>
  <si>
    <t>DATA PROTECTION TERMS (CONFIRM STATEMENT)</t>
  </si>
  <si>
    <t>You, as “the customer”, have the required authority to purchase on behalf of the hospital under the applicable Framework Agreement and confirm that you have read and understood the terms and conditions of the applicable Call-Off Terms and Conditions for the Supply of Goods</t>
  </si>
  <si>
    <t xml:space="preserve">You are a customer purchasing outside of a Framework Agreement.  As the “the customer”, you have the required authority to purchase on behalf of the customer’s organisation and confirm that you have read and understood the Medtronic’s Terms and Conditions for the Supply of Goods as previously provided to the customer (click here to view in full): </t>
  </si>
  <si>
    <t>Medtronic Limited act as "Data Processor" on behalf of the Customer (Hospital, Trust, Health Board or other legal entity) the "Data Controller".
I, as "the customer" submitting this form, confirm I have read and acknowledge Medtronic's Data Protection Terms (as above).</t>
  </si>
  <si>
    <r>
      <t xml:space="preserve">Additional Serter                       </t>
    </r>
    <r>
      <rPr>
        <b/>
        <sz val="9"/>
        <color theme="0"/>
        <rFont val="Arial"/>
        <family val="2"/>
      </rPr>
      <t>(If Required)</t>
    </r>
  </si>
  <si>
    <t>Insertion Devices</t>
  </si>
  <si>
    <t>Tapes , Patches &amp; Wipes</t>
  </si>
  <si>
    <t>Insertion Devices - Quick</t>
  </si>
  <si>
    <t>Insertion Devices - Sil</t>
  </si>
  <si>
    <t>Transmitter Serter - Enlite</t>
  </si>
  <si>
    <t>Transmitter Serter - GS3</t>
  </si>
  <si>
    <t>1 x One-Press Serter Replacement (Guardian™ Sensor 3 reference)                                                         MMT-7512W - (initial order only - not on resupply)</t>
  </si>
  <si>
    <t>1 x Opsite IV3000 Dressing Patch                                                                                                              MMT-174 - (initial order only - not on resupply)</t>
  </si>
  <si>
    <t>1 x Polyskiná II Tape Dressing, transparent                                                                                                  MMT-134A - (initial order only - not on resupply)</t>
  </si>
  <si>
    <t>1 x IV-3000 4" x4 3/4"                                                                                                                                        HMS-175 - (initial order only - not on resupply)</t>
  </si>
  <si>
    <t>1 x Oval Tape                                                                                                                                                      MMT-7015WW - (initial order only - not on resupply)</t>
  </si>
  <si>
    <r>
      <t>1 x MiniMed™ Quick-Serter™</t>
    </r>
    <r>
      <rPr>
        <sz val="9"/>
        <color theme="1"/>
        <rFont val="Calibri"/>
        <family val="2"/>
        <scheme val="minor"/>
      </rPr>
      <t xml:space="preserve">                                                                                                       MMT-305QS - (initial order only - not on resupply)</t>
    </r>
  </si>
  <si>
    <r>
      <t>1 x MiniMed™ Sil-Serter™</t>
    </r>
    <r>
      <rPr>
        <sz val="9"/>
        <color theme="1"/>
        <rFont val="Calibri"/>
        <family val="2"/>
        <scheme val="minor"/>
      </rPr>
      <t xml:space="preserve">                                                                                                          MMT-385 - (initial order only - not on resupply)</t>
    </r>
  </si>
  <si>
    <t>1 x One-Press Serter Replacement (Enlite™ reference)                                                                                                      MMT-7512WE  - (initial order only - not on resupply)</t>
  </si>
  <si>
    <t>Cells for Tick Box Warning - DO NOT DISTURB</t>
  </si>
  <si>
    <t>Once completed, please save and send to: diabetesuk_fundingmgmt@medtronic.com with your official Purchase Order document.
Questions or assistance with this form, contact Medtronic Diabetes Funding Management:
diabetesuk_fundingmgmt@medtronic.com or +44(0)1923 205 167 (Option 3)
Medtronic Limited |  Building 9  | Croxley Park  |  Watford  |  Hertfordshire  |  WD18 8WW
medtronic.co.uk  |  medtronic-diabetes.co.uk
UC202115993EN ©2020 Medtronic. All rights reserved. Medtronic and the Medtronic logo are trademarks of Medtronic.
™* Third party brands are trademarks of their respective owners. All other brands are trademarks of a Medtronic company.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</si>
</sst>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6" formatCode="&quot;£&quot;#,##0;[Red]\-&quot;£&quot;#,##0"/>
    <numFmt numFmtId="164" formatCode="[$€-83C]#,##0.00"/>
    <numFmt numFmtId="165" formatCode="[$-F800]dddd\,\ mmmm\ dd\,\ yyyy"/>
  </numFmts>
  <fonts count="75" x14ac:knownFonts="1">
    <font>
      <sz val="11"/>
      <color theme="1"/>
      <name val="Calibri"/>
      <family val="2"/>
      <scheme val="minor"/>
    </font>
    <font>
      <sz val="11"/>
      <color theme="1"/>
      <name val="Calibri"/>
      <family val="2"/>
      <scheme val="minor"/>
    </font>
    <font>
      <sz val="10"/>
      <color rgb="FF000000"/>
      <name val="Arial"/>
      <family val="2"/>
    </font>
    <font>
      <sz val="10"/>
      <color theme="1"/>
      <name val="Effra"/>
      <family val="2"/>
    </font>
    <font>
      <sz val="8"/>
      <name val="Calibri"/>
      <family val="2"/>
      <scheme val="minor"/>
    </font>
    <font>
      <sz val="10"/>
      <name val="Effra"/>
      <family val="2"/>
    </font>
    <font>
      <sz val="8"/>
      <color theme="1"/>
      <name val="Effra"/>
      <family val="2"/>
    </font>
    <font>
      <sz val="11"/>
      <color theme="1"/>
      <name val="Effra"/>
      <family val="2"/>
    </font>
    <font>
      <sz val="16"/>
      <color theme="1"/>
      <name val="Effra"/>
      <family val="2"/>
    </font>
    <font>
      <sz val="16"/>
      <name val="Effra"/>
      <family val="2"/>
    </font>
    <font>
      <sz val="14"/>
      <color theme="1"/>
      <name val="Effra"/>
      <family val="2"/>
    </font>
    <font>
      <u/>
      <sz val="16"/>
      <color theme="1"/>
      <name val="Effra"/>
      <family val="2"/>
    </font>
    <font>
      <sz val="10"/>
      <color theme="0"/>
      <name val="Effra"/>
      <family val="2"/>
    </font>
    <font>
      <u/>
      <sz val="16"/>
      <color theme="0"/>
      <name val="Effra"/>
      <family val="2"/>
    </font>
    <font>
      <sz val="16"/>
      <color theme="0"/>
      <name val="Effra"/>
      <family val="2"/>
    </font>
    <font>
      <sz val="14"/>
      <color theme="0"/>
      <name val="Effra"/>
      <family val="2"/>
    </font>
    <font>
      <sz val="10"/>
      <name val="Arial"/>
      <family val="2"/>
    </font>
    <font>
      <sz val="11"/>
      <name val="Arial"/>
      <family val="2"/>
    </font>
    <font>
      <sz val="10"/>
      <color theme="0"/>
      <name val="Arial"/>
      <family val="2"/>
    </font>
    <font>
      <b/>
      <sz val="14"/>
      <color theme="0"/>
      <name val="Arial"/>
      <family val="2"/>
    </font>
    <font>
      <sz val="11"/>
      <color rgb="FF004B87"/>
      <name val="Arial"/>
      <family val="2"/>
    </font>
    <font>
      <b/>
      <sz val="11"/>
      <color indexed="48"/>
      <name val="Arial"/>
      <family val="2"/>
    </font>
    <font>
      <sz val="11"/>
      <color rgb="FF001E46"/>
      <name val="Arial"/>
      <family val="2"/>
    </font>
    <font>
      <sz val="11"/>
      <color theme="0"/>
      <name val="Calibri"/>
      <family val="2"/>
      <scheme val="minor"/>
    </font>
    <font>
      <sz val="8"/>
      <color theme="1"/>
      <name val="Arial"/>
      <family val="2"/>
    </font>
    <font>
      <sz val="11"/>
      <color theme="1"/>
      <name val="Arial"/>
      <family val="2"/>
    </font>
    <font>
      <sz val="10"/>
      <color theme="1"/>
      <name val="Arial"/>
      <family val="2"/>
    </font>
    <font>
      <u/>
      <sz val="16"/>
      <color theme="1"/>
      <name val="Arial"/>
      <family val="2"/>
    </font>
    <font>
      <u/>
      <sz val="16"/>
      <color theme="0"/>
      <name val="Arial"/>
      <family val="2"/>
    </font>
    <font>
      <sz val="16"/>
      <color theme="1"/>
      <name val="Arial"/>
      <family val="2"/>
    </font>
    <font>
      <sz val="16"/>
      <name val="Arial"/>
      <family val="2"/>
    </font>
    <font>
      <sz val="16"/>
      <color theme="0"/>
      <name val="Arial"/>
      <family val="2"/>
    </font>
    <font>
      <sz val="14"/>
      <color theme="0"/>
      <name val="Arial"/>
      <family val="2"/>
    </font>
    <font>
      <sz val="11"/>
      <color theme="0"/>
      <name val="Arial"/>
      <family val="2"/>
    </font>
    <font>
      <b/>
      <sz val="10"/>
      <color theme="0"/>
      <name val="Arial"/>
      <family val="2"/>
    </font>
    <font>
      <b/>
      <sz val="8"/>
      <color theme="1"/>
      <name val="Arial"/>
      <family val="2"/>
    </font>
    <font>
      <b/>
      <sz val="11"/>
      <color rgb="FF001E46"/>
      <name val="Arial"/>
      <family val="2"/>
    </font>
    <font>
      <b/>
      <u/>
      <sz val="16"/>
      <color rgb="FF001E46"/>
      <name val="Arial"/>
      <family val="2"/>
    </font>
    <font>
      <b/>
      <u/>
      <sz val="16"/>
      <color rgb="FF004B87"/>
      <name val="Arial"/>
      <family val="2"/>
    </font>
    <font>
      <b/>
      <u/>
      <sz val="16"/>
      <color theme="1"/>
      <name val="Arial"/>
      <family val="2"/>
    </font>
    <font>
      <b/>
      <sz val="11"/>
      <color theme="0"/>
      <name val="Arial"/>
      <family val="2"/>
    </font>
    <font>
      <b/>
      <sz val="11"/>
      <name val="Arial"/>
      <family val="2"/>
    </font>
    <font>
      <sz val="10"/>
      <color rgb="FF001E46"/>
      <name val="Arial"/>
      <family val="2"/>
    </font>
    <font>
      <b/>
      <sz val="10"/>
      <color rgb="FF001E46"/>
      <name val="Arial"/>
      <family val="2"/>
    </font>
    <font>
      <sz val="11"/>
      <color rgb="FFB9D9EB"/>
      <name val="Arial"/>
      <family val="2"/>
    </font>
    <font>
      <b/>
      <sz val="7.5"/>
      <color rgb="FF004B87"/>
      <name val="Arial"/>
      <family val="2"/>
    </font>
    <font>
      <b/>
      <sz val="11"/>
      <color rgb="FFFFC000"/>
      <name val="Arial"/>
      <family val="2"/>
    </font>
    <font>
      <i/>
      <sz val="11"/>
      <color theme="1"/>
      <name val="Arial"/>
      <family val="2"/>
    </font>
    <font>
      <b/>
      <sz val="11"/>
      <color theme="1"/>
      <name val="Arial"/>
      <family val="2"/>
    </font>
    <font>
      <b/>
      <u/>
      <sz val="16"/>
      <name val="Arial"/>
      <family val="2"/>
    </font>
    <font>
      <u/>
      <sz val="11"/>
      <color theme="10"/>
      <name val="Calibri"/>
      <family val="2"/>
      <scheme val="minor"/>
    </font>
    <font>
      <sz val="9"/>
      <color rgb="FF001E46"/>
      <name val="Arial"/>
      <family val="2"/>
    </font>
    <font>
      <b/>
      <sz val="9"/>
      <color theme="0"/>
      <name val="Arial"/>
      <family val="2"/>
    </font>
    <font>
      <b/>
      <sz val="12"/>
      <color theme="0"/>
      <name val="Arial"/>
      <family val="2"/>
    </font>
    <font>
      <sz val="12"/>
      <color theme="1"/>
      <name val="Arial"/>
      <family val="2"/>
    </font>
    <font>
      <sz val="12"/>
      <name val="Arial"/>
      <family val="2"/>
    </font>
    <font>
      <b/>
      <u/>
      <sz val="12"/>
      <color theme="1"/>
      <name val="Arial"/>
      <family val="2"/>
    </font>
    <font>
      <sz val="12"/>
      <color rgb="FFFF0000"/>
      <name val="Arial"/>
      <family val="2"/>
    </font>
    <font>
      <i/>
      <sz val="12"/>
      <color theme="0"/>
      <name val="Arial"/>
      <family val="2"/>
    </font>
    <font>
      <b/>
      <sz val="12"/>
      <color theme="1"/>
      <name val="Arial"/>
      <family val="2"/>
    </font>
    <font>
      <b/>
      <sz val="12"/>
      <color rgb="FF001E46"/>
      <name val="Arial"/>
      <family val="2"/>
    </font>
    <font>
      <b/>
      <sz val="7.5"/>
      <color rgb="FF002060"/>
      <name val="Arial"/>
      <family val="2"/>
    </font>
    <font>
      <sz val="7.5"/>
      <color rgb="FF002060"/>
      <name val="Arial"/>
      <family val="2"/>
    </font>
    <font>
      <b/>
      <sz val="14"/>
      <color rgb="FF002060"/>
      <name val="Arial"/>
      <family val="2"/>
    </font>
    <font>
      <sz val="11"/>
      <color rgb="FF002060"/>
      <name val="Arial"/>
      <family val="2"/>
    </font>
    <font>
      <sz val="8"/>
      <color rgb="FF000000"/>
      <name val="Segoe UI"/>
      <family val="2"/>
    </font>
    <font>
      <b/>
      <sz val="11"/>
      <color rgb="FFB9D9EB"/>
      <name val="Arial"/>
      <family val="2"/>
    </font>
    <font>
      <b/>
      <u/>
      <sz val="11"/>
      <color theme="1"/>
      <name val="Arial"/>
      <family val="2"/>
    </font>
    <font>
      <sz val="8"/>
      <color rgb="FF001E46"/>
      <name val="Arial"/>
      <family val="2"/>
    </font>
    <font>
      <sz val="9"/>
      <color theme="1"/>
      <name val="Calibri"/>
      <family val="2"/>
      <scheme val="minor"/>
    </font>
    <font>
      <b/>
      <sz val="18"/>
      <color theme="1"/>
      <name val="Calibri"/>
      <family val="2"/>
      <scheme val="minor"/>
    </font>
    <font>
      <b/>
      <sz val="18"/>
      <color theme="1"/>
      <name val="Effra"/>
      <family val="2"/>
    </font>
    <font>
      <b/>
      <sz val="18"/>
      <color theme="0"/>
      <name val="Calibri"/>
      <family val="2"/>
      <scheme val="minor"/>
    </font>
    <font>
      <sz val="14"/>
      <color theme="1"/>
      <name val="Calibri"/>
      <family val="2"/>
      <scheme val="minor"/>
    </font>
    <font>
      <sz val="9"/>
      <color theme="0"/>
      <name val="Arial"/>
      <family val="2"/>
    </font>
  </fonts>
  <fills count="17">
    <fill>
      <patternFill patternType="none"/>
    </fill>
    <fill>
      <patternFill patternType="gray125"/>
    </fill>
    <fill>
      <patternFill patternType="solid">
        <fgColor theme="0" tint="-4.9989318521683403E-2"/>
        <bgColor indexed="64"/>
      </patternFill>
    </fill>
    <fill>
      <patternFill patternType="solid">
        <fgColor rgb="FF002060"/>
        <bgColor indexed="64"/>
      </patternFill>
    </fill>
    <fill>
      <patternFill patternType="solid">
        <fgColor theme="8" tint="0.79998168889431442"/>
        <bgColor indexed="64"/>
      </patternFill>
    </fill>
    <fill>
      <patternFill patternType="solid">
        <fgColor theme="0"/>
        <bgColor indexed="64"/>
      </patternFill>
    </fill>
    <fill>
      <patternFill patternType="solid">
        <fgColor rgb="FF001E46"/>
        <bgColor indexed="64"/>
      </patternFill>
    </fill>
    <fill>
      <patternFill patternType="solid">
        <fgColor rgb="FFFFFFCC"/>
        <bgColor indexed="64"/>
      </patternFill>
    </fill>
    <fill>
      <patternFill patternType="solid">
        <fgColor rgb="FFFF0000"/>
        <bgColor indexed="64"/>
      </patternFill>
    </fill>
    <fill>
      <patternFill patternType="solid">
        <fgColor theme="2"/>
        <bgColor indexed="64"/>
      </patternFill>
    </fill>
    <fill>
      <patternFill patternType="solid">
        <fgColor rgb="FF0070C0"/>
        <bgColor indexed="64"/>
      </patternFill>
    </fill>
    <fill>
      <patternFill patternType="solid">
        <fgColor theme="7"/>
        <bgColor indexed="64"/>
      </patternFill>
    </fill>
    <fill>
      <patternFill patternType="solid">
        <fgColor rgb="FFB9D9EB"/>
        <bgColor indexed="64"/>
      </patternFill>
    </fill>
    <fill>
      <patternFill patternType="solid">
        <fgColor rgb="FFE8E8E7"/>
        <bgColor indexed="64"/>
      </patternFill>
    </fill>
    <fill>
      <patternFill patternType="solid">
        <fgColor rgb="FF004B87"/>
        <bgColor indexed="64"/>
      </patternFill>
    </fill>
    <fill>
      <patternFill patternType="solid">
        <fgColor rgb="FFFFCE00"/>
        <bgColor indexed="64"/>
      </patternFill>
    </fill>
    <fill>
      <patternFill patternType="solid">
        <fgColor rgb="FFFFFFFF"/>
        <bgColor indexed="64"/>
      </patternFill>
    </fill>
  </fills>
  <borders count="80">
    <border>
      <left/>
      <right/>
      <top/>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right/>
      <top style="thin">
        <color indexed="64"/>
      </top>
      <bottom style="thin">
        <color indexed="64"/>
      </bottom>
      <diagonal/>
    </border>
    <border>
      <left style="medium">
        <color indexed="64"/>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top style="thin">
        <color indexed="64"/>
      </top>
      <bottom/>
      <diagonal/>
    </border>
    <border>
      <left style="medium">
        <color indexed="64"/>
      </left>
      <right style="medium">
        <color indexed="64"/>
      </right>
      <top style="medium">
        <color indexed="64"/>
      </top>
      <bottom style="medium">
        <color indexed="64"/>
      </bottom>
      <diagonal/>
    </border>
    <border>
      <left/>
      <right style="thin">
        <color auto="1"/>
      </right>
      <top style="thin">
        <color auto="1"/>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rgb="FF002060"/>
      </right>
      <top style="medium">
        <color indexed="64"/>
      </top>
      <bottom style="thin">
        <color rgb="FF002060"/>
      </bottom>
      <diagonal/>
    </border>
    <border>
      <left style="thin">
        <color rgb="FF002060"/>
      </left>
      <right style="thin">
        <color rgb="FF002060"/>
      </right>
      <top style="medium">
        <color indexed="64"/>
      </top>
      <bottom style="thin">
        <color rgb="FF002060"/>
      </bottom>
      <diagonal/>
    </border>
    <border>
      <left style="medium">
        <color indexed="64"/>
      </left>
      <right style="thin">
        <color rgb="FF002060"/>
      </right>
      <top style="thin">
        <color rgb="FF002060"/>
      </top>
      <bottom style="medium">
        <color indexed="64"/>
      </bottom>
      <diagonal/>
    </border>
    <border>
      <left style="thin">
        <color rgb="FF002060"/>
      </left>
      <right style="thin">
        <color rgb="FF002060"/>
      </right>
      <top style="thin">
        <color rgb="FF002060"/>
      </top>
      <bottom style="medium">
        <color indexed="64"/>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n">
        <color indexed="64"/>
      </left>
      <right style="medium">
        <color indexed="64"/>
      </right>
      <top style="medium">
        <color indexed="64"/>
      </top>
      <bottom style="medium">
        <color indexed="64"/>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top/>
      <bottom style="medium">
        <color theme="0" tint="-0.499984740745262"/>
      </bottom>
      <diagonal/>
    </border>
    <border>
      <left/>
      <right style="medium">
        <color theme="0" tint="-0.499984740745262"/>
      </right>
      <top/>
      <bottom style="medium">
        <color theme="0" tint="-0.499984740745262"/>
      </bottom>
      <diagonal/>
    </border>
    <border>
      <left style="medium">
        <color theme="0" tint="-0.499984740745262"/>
      </left>
      <right/>
      <top/>
      <bottom/>
      <diagonal/>
    </border>
    <border>
      <left/>
      <right style="medium">
        <color theme="0" tint="-0.499984740745262"/>
      </right>
      <top/>
      <bottom/>
      <diagonal/>
    </border>
    <border>
      <left/>
      <right style="thin">
        <color auto="1"/>
      </right>
      <top/>
      <bottom style="thin">
        <color auto="1"/>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rgb="FF001E46"/>
      </left>
      <right/>
      <top style="medium">
        <color rgb="FF001E46"/>
      </top>
      <bottom style="medium">
        <color rgb="FF001E46"/>
      </bottom>
      <diagonal/>
    </border>
    <border>
      <left/>
      <right/>
      <top style="medium">
        <color rgb="FF001E46"/>
      </top>
      <bottom style="medium">
        <color rgb="FF001E46"/>
      </bottom>
      <diagonal/>
    </border>
    <border>
      <left/>
      <right style="medium">
        <color rgb="FF001E46"/>
      </right>
      <top style="medium">
        <color rgb="FF001E46"/>
      </top>
      <bottom style="medium">
        <color rgb="FF001E46"/>
      </bottom>
      <diagonal/>
    </border>
    <border>
      <left/>
      <right/>
      <top style="thick">
        <color rgb="FF001E46"/>
      </top>
      <bottom/>
      <diagonal/>
    </border>
    <border>
      <left/>
      <right/>
      <top style="medium">
        <color rgb="FF001E46"/>
      </top>
      <bottom/>
      <diagonal/>
    </border>
    <border>
      <left/>
      <right/>
      <top/>
      <bottom style="thick">
        <color rgb="FF002060"/>
      </bottom>
      <diagonal/>
    </border>
    <border>
      <left/>
      <right/>
      <top style="thick">
        <color rgb="FF002060"/>
      </top>
      <bottom/>
      <diagonal/>
    </border>
    <border>
      <left style="medium">
        <color rgb="FF002060"/>
      </left>
      <right/>
      <top style="medium">
        <color rgb="FF002060"/>
      </top>
      <bottom/>
      <diagonal/>
    </border>
    <border>
      <left/>
      <right/>
      <top style="medium">
        <color rgb="FF002060"/>
      </top>
      <bottom/>
      <diagonal/>
    </border>
    <border>
      <left/>
      <right style="medium">
        <color rgb="FF002060"/>
      </right>
      <top style="medium">
        <color rgb="FF002060"/>
      </top>
      <bottom/>
      <diagonal/>
    </border>
    <border>
      <left style="medium">
        <color rgb="FF002060"/>
      </left>
      <right/>
      <top/>
      <bottom/>
      <diagonal/>
    </border>
    <border>
      <left/>
      <right style="medium">
        <color rgb="FF002060"/>
      </right>
      <top/>
      <bottom/>
      <diagonal/>
    </border>
    <border>
      <left style="medium">
        <color rgb="FF002060"/>
      </left>
      <right/>
      <top/>
      <bottom style="medium">
        <color rgb="FF002060"/>
      </bottom>
      <diagonal/>
    </border>
    <border>
      <left/>
      <right/>
      <top/>
      <bottom style="medium">
        <color rgb="FF002060"/>
      </bottom>
      <diagonal/>
    </border>
    <border>
      <left/>
      <right style="medium">
        <color rgb="FF002060"/>
      </right>
      <top/>
      <bottom style="medium">
        <color rgb="FF002060"/>
      </bottom>
      <diagonal/>
    </border>
    <border>
      <left style="thin">
        <color rgb="FF001E46"/>
      </left>
      <right style="thin">
        <color rgb="FF001E46"/>
      </right>
      <top style="thin">
        <color rgb="FF001E46"/>
      </top>
      <bottom style="thin">
        <color rgb="FF001E46"/>
      </bottom>
      <diagonal/>
    </border>
    <border>
      <left style="thin">
        <color rgb="FF002060"/>
      </left>
      <right style="thin">
        <color rgb="FF002060"/>
      </right>
      <top style="thin">
        <color rgb="FF002060"/>
      </top>
      <bottom style="thin">
        <color rgb="FF002060"/>
      </bottom>
      <diagonal/>
    </border>
    <border>
      <left style="thin">
        <color rgb="FF001E46"/>
      </left>
      <right/>
      <top style="thin">
        <color rgb="FF001E46"/>
      </top>
      <bottom style="thin">
        <color rgb="FF001E46"/>
      </bottom>
      <diagonal/>
    </border>
    <border>
      <left/>
      <right/>
      <top style="thin">
        <color rgb="FF001E46"/>
      </top>
      <bottom style="thin">
        <color rgb="FF001E46"/>
      </bottom>
      <diagonal/>
    </border>
    <border>
      <left/>
      <right style="thin">
        <color rgb="FF001E46"/>
      </right>
      <top style="thin">
        <color rgb="FF001E46"/>
      </top>
      <bottom style="thin">
        <color rgb="FF001E46"/>
      </bottom>
      <diagonal/>
    </border>
    <border>
      <left style="medium">
        <color indexed="64"/>
      </left>
      <right style="thin">
        <color rgb="FF002060"/>
      </right>
      <top style="thin">
        <color rgb="FF002060"/>
      </top>
      <bottom/>
      <diagonal/>
    </border>
    <border>
      <left style="medium">
        <color indexed="64"/>
      </left>
      <right style="thin">
        <color rgb="FF002060"/>
      </right>
      <top/>
      <bottom/>
      <diagonal/>
    </border>
    <border>
      <left style="medium">
        <color indexed="64"/>
      </left>
      <right style="thin">
        <color rgb="FF002060"/>
      </right>
      <top/>
      <bottom style="medium">
        <color indexed="64"/>
      </bottom>
      <diagonal/>
    </border>
    <border>
      <left style="thin">
        <color rgb="FF002060"/>
      </left>
      <right style="thin">
        <color rgb="FF002060"/>
      </right>
      <top style="thin">
        <color rgb="FF002060"/>
      </top>
      <bottom/>
      <diagonal/>
    </border>
    <border>
      <left style="thin">
        <color rgb="FF002060"/>
      </left>
      <right style="thin">
        <color rgb="FF002060"/>
      </right>
      <top/>
      <bottom/>
      <diagonal/>
    </border>
    <border>
      <left style="thin">
        <color rgb="FF002060"/>
      </left>
      <right style="thin">
        <color rgb="FF002060"/>
      </right>
      <top/>
      <bottom style="medium">
        <color indexed="64"/>
      </bottom>
      <diagonal/>
    </border>
    <border>
      <left style="thin">
        <color rgb="FF002060"/>
      </left>
      <right style="medium">
        <color indexed="64"/>
      </right>
      <top style="thin">
        <color rgb="FF002060"/>
      </top>
      <bottom/>
      <diagonal/>
    </border>
    <border>
      <left style="thin">
        <color rgb="FF002060"/>
      </left>
      <right style="medium">
        <color indexed="64"/>
      </right>
      <top/>
      <bottom/>
      <diagonal/>
    </border>
    <border>
      <left style="thin">
        <color rgb="FF002060"/>
      </left>
      <right style="medium">
        <color indexed="64"/>
      </right>
      <top/>
      <bottom style="medium">
        <color indexed="64"/>
      </bottom>
      <diagonal/>
    </border>
    <border>
      <left/>
      <right style="thin">
        <color rgb="FF001E46"/>
      </right>
      <top/>
      <bottom/>
      <diagonal/>
    </border>
    <border>
      <left style="medium">
        <color rgb="FF002060"/>
      </left>
      <right style="medium">
        <color rgb="FF002060"/>
      </right>
      <top style="medium">
        <color rgb="FF002060"/>
      </top>
      <bottom style="thin">
        <color rgb="FF002060"/>
      </bottom>
      <diagonal/>
    </border>
    <border>
      <left style="medium">
        <color rgb="FF002060"/>
      </left>
      <right style="medium">
        <color rgb="FF002060"/>
      </right>
      <top style="thin">
        <color rgb="FF002060"/>
      </top>
      <bottom style="thin">
        <color rgb="FF002060"/>
      </bottom>
      <diagonal/>
    </border>
    <border>
      <left style="medium">
        <color rgb="FF002060"/>
      </left>
      <right style="medium">
        <color rgb="FF002060"/>
      </right>
      <top style="thin">
        <color rgb="FF002060"/>
      </top>
      <bottom style="medium">
        <color rgb="FF002060"/>
      </bottom>
      <diagonal/>
    </border>
    <border>
      <left/>
      <right style="medium">
        <color auto="1"/>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medium">
        <color auto="1"/>
      </right>
      <top/>
      <bottom style="thin">
        <color indexed="64"/>
      </bottom>
      <diagonal/>
    </border>
  </borders>
  <cellStyleXfs count="5">
    <xf numFmtId="0" fontId="0" fillId="0" borderId="0"/>
    <xf numFmtId="0" fontId="2" fillId="0" borderId="0"/>
    <xf numFmtId="0" fontId="1" fillId="0" borderId="0"/>
    <xf numFmtId="0" fontId="16" fillId="0" borderId="0"/>
    <xf numFmtId="0" fontId="50" fillId="0" borderId="0" applyNumberFormat="0" applyFill="0" applyBorder="0" applyAlignment="0" applyProtection="0"/>
  </cellStyleXfs>
  <cellXfs count="407">
    <xf numFmtId="0" fontId="0" fillId="0" borderId="0" xfId="0"/>
    <xf numFmtId="0" fontId="5" fillId="0" borderId="0" xfId="1" applyFont="1" applyFill="1" applyBorder="1" applyAlignment="1">
      <alignment horizontal="center" vertical="center" wrapText="1"/>
    </xf>
    <xf numFmtId="0" fontId="6" fillId="2" borderId="0" xfId="2" applyFont="1" applyFill="1"/>
    <xf numFmtId="0" fontId="7" fillId="3" borderId="0" xfId="0" applyFont="1" applyFill="1"/>
    <xf numFmtId="0" fontId="7" fillId="2" borderId="0" xfId="0" applyFont="1" applyFill="1"/>
    <xf numFmtId="0" fontId="7" fillId="0" borderId="0" xfId="0" applyFont="1"/>
    <xf numFmtId="0" fontId="3" fillId="0" borderId="0" xfId="0" applyFont="1"/>
    <xf numFmtId="0" fontId="5" fillId="0" borderId="0" xfId="0" applyFont="1" applyFill="1" applyBorder="1"/>
    <xf numFmtId="0" fontId="9" fillId="0" borderId="0" xfId="1" applyFont="1" applyFill="1" applyBorder="1" applyAlignment="1">
      <alignment horizontal="center" vertical="center" wrapText="1"/>
    </xf>
    <xf numFmtId="0" fontId="10" fillId="0" borderId="0" xfId="1" applyFont="1" applyFill="1" applyBorder="1" applyAlignment="1">
      <alignment horizontal="center" vertical="center" wrapText="1"/>
    </xf>
    <xf numFmtId="0" fontId="7" fillId="0" borderId="0" xfId="0" applyFont="1" applyFill="1" applyBorder="1"/>
    <xf numFmtId="0" fontId="8" fillId="0" borderId="0" xfId="1" applyFont="1" applyFill="1" applyBorder="1" applyAlignment="1">
      <alignment horizontal="center" vertical="center" wrapText="1"/>
    </xf>
    <xf numFmtId="0" fontId="8" fillId="0" borderId="0" xfId="0" applyFont="1" applyFill="1" applyBorder="1" applyAlignment="1">
      <alignment horizontal="center" vertical="center"/>
    </xf>
    <xf numFmtId="0" fontId="11" fillId="2" borderId="0" xfId="0" applyFont="1" applyFill="1" applyAlignment="1">
      <alignment horizontal="center" vertical="center"/>
    </xf>
    <xf numFmtId="0" fontId="12" fillId="0" borderId="0" xfId="1" applyFont="1" applyFill="1" applyBorder="1" applyAlignment="1">
      <alignment horizontal="center" vertical="center" wrapText="1"/>
    </xf>
    <xf numFmtId="0" fontId="13" fillId="0" borderId="0" xfId="1" applyFont="1" applyFill="1" applyBorder="1" applyAlignment="1">
      <alignment horizontal="left" vertical="center" wrapText="1"/>
    </xf>
    <xf numFmtId="0" fontId="14" fillId="0" borderId="0" xfId="1" applyFont="1" applyFill="1" applyBorder="1" applyAlignment="1">
      <alignment horizontal="center" vertical="center" wrapText="1"/>
    </xf>
    <xf numFmtId="0" fontId="15" fillId="0" borderId="0" xfId="1" applyFont="1" applyFill="1" applyBorder="1" applyAlignment="1">
      <alignment horizontal="center" vertical="center" wrapText="1"/>
    </xf>
    <xf numFmtId="0" fontId="12" fillId="0" borderId="0" xfId="0" applyFont="1" applyFill="1" applyBorder="1"/>
    <xf numFmtId="0" fontId="3" fillId="0" borderId="0" xfId="1" applyFont="1" applyFill="1" applyBorder="1" applyAlignment="1">
      <alignment horizontal="center" vertical="center" wrapText="1"/>
    </xf>
    <xf numFmtId="0" fontId="7" fillId="0" borderId="0" xfId="0" applyFont="1" applyFill="1"/>
    <xf numFmtId="0" fontId="11" fillId="0" borderId="0" xfId="0" applyFont="1" applyFill="1" applyAlignment="1">
      <alignment horizontal="center" vertical="center"/>
    </xf>
    <xf numFmtId="0" fontId="7" fillId="2" borderId="0" xfId="0" applyFont="1" applyFill="1" applyBorder="1"/>
    <xf numFmtId="0" fontId="8" fillId="2" borderId="0" xfId="0" applyFont="1" applyFill="1" applyBorder="1" applyAlignment="1">
      <alignment horizontal="center" vertical="center"/>
    </xf>
    <xf numFmtId="0" fontId="11" fillId="0" borderId="0" xfId="0" applyFont="1" applyAlignment="1">
      <alignment horizontal="center" vertical="center"/>
    </xf>
    <xf numFmtId="0" fontId="17" fillId="0" borderId="3" xfId="3" applyFont="1" applyBorder="1" applyAlignment="1">
      <alignment wrapText="1"/>
    </xf>
    <xf numFmtId="0" fontId="17" fillId="0" borderId="4" xfId="3" applyFont="1" applyBorder="1" applyAlignment="1">
      <alignment wrapText="1"/>
    </xf>
    <xf numFmtId="0" fontId="17" fillId="0" borderId="4" xfId="3" applyFont="1" applyBorder="1" applyAlignment="1">
      <alignment horizontal="center"/>
    </xf>
    <xf numFmtId="164" fontId="17" fillId="0" borderId="5" xfId="3" applyNumberFormat="1" applyFont="1" applyBorder="1" applyAlignment="1">
      <alignment horizontal="center"/>
    </xf>
    <xf numFmtId="0" fontId="17" fillId="5" borderId="0" xfId="3" applyFont="1" applyFill="1"/>
    <xf numFmtId="0" fontId="17" fillId="0" borderId="6" xfId="3" applyFont="1" applyBorder="1" applyAlignment="1">
      <alignment wrapText="1"/>
    </xf>
    <xf numFmtId="0" fontId="17" fillId="0" borderId="0" xfId="3" applyFont="1" applyAlignment="1">
      <alignment wrapText="1"/>
    </xf>
    <xf numFmtId="0" fontId="17" fillId="0" borderId="0" xfId="3" applyFont="1" applyAlignment="1">
      <alignment horizontal="center"/>
    </xf>
    <xf numFmtId="164" fontId="17" fillId="0" borderId="7" xfId="3" applyNumberFormat="1" applyFont="1" applyBorder="1" applyAlignment="1">
      <alignment horizontal="center"/>
    </xf>
    <xf numFmtId="0" fontId="16" fillId="5" borderId="6" xfId="3" applyFill="1" applyBorder="1"/>
    <xf numFmtId="0" fontId="16" fillId="5" borderId="0" xfId="3" applyFill="1"/>
    <xf numFmtId="164" fontId="16" fillId="5" borderId="7" xfId="3" applyNumberFormat="1" applyFill="1" applyBorder="1"/>
    <xf numFmtId="0" fontId="16" fillId="5" borderId="8" xfId="3" applyFill="1" applyBorder="1"/>
    <xf numFmtId="0" fontId="16" fillId="5" borderId="9" xfId="3" applyFill="1" applyBorder="1"/>
    <xf numFmtId="164" fontId="16" fillId="5" borderId="10" xfId="3" applyNumberFormat="1" applyFill="1" applyBorder="1"/>
    <xf numFmtId="0" fontId="16" fillId="5" borderId="3" xfId="3" applyFill="1" applyBorder="1" applyAlignment="1">
      <alignment vertical="top" wrapText="1"/>
    </xf>
    <xf numFmtId="0" fontId="16" fillId="5" borderId="4" xfId="3" applyFill="1" applyBorder="1" applyAlignment="1">
      <alignment vertical="top"/>
    </xf>
    <xf numFmtId="0" fontId="16" fillId="6" borderId="4" xfId="3" applyFill="1" applyBorder="1" applyAlignment="1">
      <alignment vertical="top"/>
    </xf>
    <xf numFmtId="0" fontId="16" fillId="6" borderId="5" xfId="3" applyFill="1" applyBorder="1" applyAlignment="1">
      <alignment vertical="top"/>
    </xf>
    <xf numFmtId="0" fontId="16" fillId="5" borderId="6" xfId="3" applyFill="1" applyBorder="1" applyAlignment="1">
      <alignment vertical="top"/>
    </xf>
    <xf numFmtId="0" fontId="17" fillId="0" borderId="0" xfId="3" applyFont="1"/>
    <xf numFmtId="0" fontId="21" fillId="0" borderId="0" xfId="3" applyFont="1" applyAlignment="1">
      <alignment horizontal="left" vertical="top" wrapText="1"/>
    </xf>
    <xf numFmtId="6" fontId="17" fillId="0" borderId="0" xfId="3" applyNumberFormat="1" applyFont="1"/>
    <xf numFmtId="164" fontId="17" fillId="0" borderId="0" xfId="3" applyNumberFormat="1" applyFont="1" applyAlignment="1">
      <alignment horizontal="center"/>
    </xf>
    <xf numFmtId="0" fontId="11" fillId="0" borderId="0" xfId="1" applyFont="1" applyFill="1" applyBorder="1" applyAlignment="1">
      <alignment horizontal="left" vertical="center" wrapText="1"/>
    </xf>
    <xf numFmtId="0" fontId="11" fillId="0" borderId="0" xfId="0" applyFont="1" applyAlignment="1">
      <alignment horizontal="center" vertical="center"/>
    </xf>
    <xf numFmtId="0" fontId="0" fillId="9" borderId="0" xfId="0" applyFill="1"/>
    <xf numFmtId="0" fontId="23" fillId="3" borderId="20" xfId="0" applyFont="1" applyFill="1" applyBorder="1"/>
    <xf numFmtId="0" fontId="0" fillId="7" borderId="17" xfId="0" applyFill="1" applyBorder="1"/>
    <xf numFmtId="0" fontId="23" fillId="3" borderId="18" xfId="0" applyFont="1" applyFill="1" applyBorder="1"/>
    <xf numFmtId="14" fontId="0" fillId="7" borderId="16" xfId="0" applyNumberFormat="1" applyFill="1" applyBorder="1"/>
    <xf numFmtId="0" fontId="0" fillId="7" borderId="16" xfId="0" applyFill="1" applyBorder="1"/>
    <xf numFmtId="0" fontId="23" fillId="3" borderId="8" xfId="0" applyFont="1" applyFill="1" applyBorder="1" applyAlignment="1">
      <alignment horizontal="right"/>
    </xf>
    <xf numFmtId="9" fontId="0" fillId="3" borderId="9" xfId="0" applyNumberFormat="1" applyFill="1" applyBorder="1" applyAlignment="1">
      <alignment horizontal="center"/>
    </xf>
    <xf numFmtId="0" fontId="0" fillId="8" borderId="0" xfId="0" applyFill="1"/>
    <xf numFmtId="0" fontId="7" fillId="8" borderId="0" xfId="0" applyFont="1" applyFill="1"/>
    <xf numFmtId="0" fontId="7" fillId="11" borderId="0" xfId="0" applyFont="1" applyFill="1"/>
    <xf numFmtId="0" fontId="0" fillId="11" borderId="0" xfId="0" applyFill="1"/>
    <xf numFmtId="14" fontId="0" fillId="0" borderId="0" xfId="0" applyNumberFormat="1"/>
    <xf numFmtId="165" fontId="0" fillId="0" borderId="0" xfId="0" applyNumberFormat="1"/>
    <xf numFmtId="0" fontId="25" fillId="2" borderId="0" xfId="0" applyFont="1" applyFill="1"/>
    <xf numFmtId="0" fontId="25" fillId="0" borderId="0" xfId="0" applyFont="1"/>
    <xf numFmtId="0" fontId="25" fillId="0" borderId="0" xfId="0" applyFont="1" applyFill="1"/>
    <xf numFmtId="0" fontId="18" fillId="0" borderId="0" xfId="1" applyFont="1" applyFill="1" applyBorder="1" applyAlignment="1">
      <alignment horizontal="center" vertical="center" wrapText="1"/>
    </xf>
    <xf numFmtId="0" fontId="16" fillId="0" borderId="0" xfId="1" applyFont="1" applyFill="1" applyBorder="1" applyAlignment="1">
      <alignment horizontal="center" vertical="center" wrapText="1"/>
    </xf>
    <xf numFmtId="0" fontId="25" fillId="2" borderId="0" xfId="0" applyFont="1" applyFill="1" applyBorder="1"/>
    <xf numFmtId="0" fontId="25" fillId="0" borderId="0" xfId="0" applyFont="1" applyFill="1" applyBorder="1"/>
    <xf numFmtId="0" fontId="26" fillId="0" borderId="0" xfId="1" applyFont="1" applyFill="1" applyBorder="1" applyAlignment="1">
      <alignment horizontal="center" vertical="center" wrapText="1"/>
    </xf>
    <xf numFmtId="0" fontId="27" fillId="2" borderId="0" xfId="0" applyFont="1" applyFill="1" applyAlignment="1">
      <alignment horizontal="center" vertical="center"/>
    </xf>
    <xf numFmtId="0" fontId="27" fillId="0" borderId="0" xfId="0" applyFont="1" applyFill="1" applyAlignment="1">
      <alignment horizontal="center" vertical="center"/>
    </xf>
    <xf numFmtId="0" fontId="28" fillId="0" borderId="0" xfId="1" applyFont="1" applyFill="1" applyBorder="1" applyAlignment="1">
      <alignment horizontal="left" vertical="center" wrapText="1"/>
    </xf>
    <xf numFmtId="0" fontId="27" fillId="0" borderId="0" xfId="0" applyFont="1" applyAlignment="1">
      <alignment horizontal="center" vertical="center"/>
    </xf>
    <xf numFmtId="0" fontId="29" fillId="2" borderId="0" xfId="0" applyFont="1" applyFill="1" applyBorder="1" applyAlignment="1">
      <alignment horizontal="center" vertical="center"/>
    </xf>
    <xf numFmtId="0" fontId="29" fillId="0" borderId="0" xfId="0" applyFont="1" applyFill="1" applyBorder="1" applyAlignment="1">
      <alignment horizontal="center" vertical="center"/>
    </xf>
    <xf numFmtId="0" fontId="29" fillId="0" borderId="0" xfId="1" applyFont="1" applyFill="1" applyBorder="1" applyAlignment="1">
      <alignment horizontal="center" vertical="center" wrapText="1"/>
    </xf>
    <xf numFmtId="0" fontId="30" fillId="0" borderId="0" xfId="1" applyFont="1" applyFill="1" applyBorder="1" applyAlignment="1">
      <alignment horizontal="center" vertical="center" wrapText="1"/>
    </xf>
    <xf numFmtId="0" fontId="31" fillId="0" borderId="0" xfId="1" applyFont="1" applyFill="1" applyBorder="1" applyAlignment="1">
      <alignment horizontal="center" vertical="center" wrapText="1"/>
    </xf>
    <xf numFmtId="0" fontId="32" fillId="0" borderId="0" xfId="1" applyFont="1" applyFill="1" applyBorder="1" applyAlignment="1">
      <alignment horizontal="center" vertical="center" wrapText="1"/>
    </xf>
    <xf numFmtId="0" fontId="18" fillId="0" borderId="0" xfId="1" applyFont="1" applyFill="1" applyBorder="1" applyAlignment="1">
      <alignment horizontal="right" vertical="top" wrapText="1"/>
    </xf>
    <xf numFmtId="0" fontId="18" fillId="0" borderId="0" xfId="1" applyFont="1" applyFill="1" applyBorder="1" applyAlignment="1">
      <alignment horizontal="left" vertical="top" wrapText="1"/>
    </xf>
    <xf numFmtId="0" fontId="16" fillId="0" borderId="0" xfId="0" applyFont="1" applyFill="1" applyBorder="1"/>
    <xf numFmtId="0" fontId="18" fillId="0" borderId="0" xfId="0" applyFont="1" applyFill="1" applyBorder="1"/>
    <xf numFmtId="0" fontId="26" fillId="0" borderId="0" xfId="0" applyFont="1"/>
    <xf numFmtId="0" fontId="0" fillId="0" borderId="0" xfId="0" applyFill="1"/>
    <xf numFmtId="0" fontId="25" fillId="2" borderId="0" xfId="0" applyFont="1" applyFill="1" applyAlignment="1">
      <alignment wrapText="1"/>
    </xf>
    <xf numFmtId="0" fontId="25" fillId="0" borderId="0" xfId="0" applyFont="1" applyFill="1" applyAlignment="1">
      <alignment wrapText="1"/>
    </xf>
    <xf numFmtId="0" fontId="25" fillId="0" borderId="0" xfId="0" applyFont="1" applyAlignment="1">
      <alignment wrapText="1"/>
    </xf>
    <xf numFmtId="0" fontId="16" fillId="0" borderId="0" xfId="0" applyFont="1" applyFill="1" applyBorder="1" applyAlignment="1">
      <alignment vertical="center" wrapText="1"/>
    </xf>
    <xf numFmtId="0" fontId="11" fillId="0" borderId="0" xfId="1" applyFont="1" applyFill="1" applyBorder="1" applyAlignment="1">
      <alignment horizontal="center" vertical="center" wrapText="1"/>
    </xf>
    <xf numFmtId="0" fontId="11" fillId="0" borderId="0" xfId="1" applyFont="1" applyFill="1" applyBorder="1" applyAlignment="1">
      <alignment vertical="center" wrapText="1"/>
    </xf>
    <xf numFmtId="0" fontId="11" fillId="0" borderId="0" xfId="1" applyFont="1" applyFill="1" applyBorder="1" applyAlignment="1">
      <alignment vertical="top" wrapText="1"/>
    </xf>
    <xf numFmtId="14" fontId="13" fillId="0" borderId="0" xfId="1" applyNumberFormat="1" applyFont="1" applyFill="1" applyBorder="1" applyAlignment="1">
      <alignment horizontal="left" vertical="center" wrapText="1"/>
    </xf>
    <xf numFmtId="0" fontId="16" fillId="5" borderId="0" xfId="3" applyFill="1" applyBorder="1" applyAlignment="1">
      <alignment vertical="top"/>
    </xf>
    <xf numFmtId="0" fontId="20" fillId="5" borderId="8" xfId="3" applyFont="1" applyFill="1" applyBorder="1" applyAlignment="1">
      <alignment vertical="center" wrapText="1"/>
    </xf>
    <xf numFmtId="0" fontId="20" fillId="5" borderId="9" xfId="3" applyFont="1" applyFill="1" applyBorder="1" applyAlignment="1">
      <alignment vertical="center" wrapText="1"/>
    </xf>
    <xf numFmtId="0" fontId="24" fillId="6" borderId="0" xfId="2" applyFont="1" applyFill="1"/>
    <xf numFmtId="0" fontId="24" fillId="6" borderId="0" xfId="2" applyFont="1" applyFill="1" applyBorder="1"/>
    <xf numFmtId="0" fontId="17" fillId="6" borderId="0" xfId="0" applyFont="1" applyFill="1" applyBorder="1"/>
    <xf numFmtId="0" fontId="25" fillId="6" borderId="0" xfId="0" applyFont="1" applyFill="1"/>
    <xf numFmtId="0" fontId="25" fillId="5" borderId="0" xfId="0" applyFont="1" applyFill="1"/>
    <xf numFmtId="0" fontId="33" fillId="0" borderId="0" xfId="1" applyFont="1" applyFill="1" applyBorder="1" applyAlignment="1">
      <alignment horizontal="center" vertical="center" wrapText="1"/>
    </xf>
    <xf numFmtId="0" fontId="26" fillId="6" borderId="0" xfId="1" applyFont="1" applyFill="1" applyBorder="1" applyAlignment="1">
      <alignment horizontal="center" vertical="center" wrapText="1"/>
    </xf>
    <xf numFmtId="0" fontId="16" fillId="6" borderId="0" xfId="1" applyFont="1" applyFill="1" applyBorder="1" applyAlignment="1">
      <alignment horizontal="center" vertical="center" wrapText="1"/>
    </xf>
    <xf numFmtId="0" fontId="18" fillId="6" borderId="0" xfId="1" applyFont="1" applyFill="1" applyBorder="1" applyAlignment="1">
      <alignment horizontal="center" vertical="center" wrapText="1"/>
    </xf>
    <xf numFmtId="0" fontId="24" fillId="6" borderId="0" xfId="0" applyFont="1" applyFill="1" applyAlignment="1">
      <alignment horizontal="center" wrapText="1"/>
    </xf>
    <xf numFmtId="0" fontId="34" fillId="6" borderId="0" xfId="0" applyFont="1" applyFill="1" applyAlignment="1">
      <alignment horizontal="right" vertical="center" indent="1"/>
    </xf>
    <xf numFmtId="0" fontId="34" fillId="6" borderId="0" xfId="0" applyFont="1" applyFill="1" applyAlignment="1">
      <alignment horizontal="right" vertical="center" wrapText="1" indent="1"/>
    </xf>
    <xf numFmtId="0" fontId="35" fillId="6" borderId="0" xfId="0" applyFont="1" applyFill="1" applyAlignment="1">
      <alignment horizontal="right" vertical="center" wrapText="1" indent="1"/>
    </xf>
    <xf numFmtId="0" fontId="39" fillId="0" borderId="0" xfId="0" applyFont="1" applyAlignment="1">
      <alignment horizontal="center" vertical="center"/>
    </xf>
    <xf numFmtId="0" fontId="26" fillId="0" borderId="46" xfId="1" applyFont="1" applyFill="1" applyBorder="1" applyAlignment="1">
      <alignment horizontal="center" vertical="center" wrapText="1"/>
    </xf>
    <xf numFmtId="0" fontId="26" fillId="5" borderId="45" xfId="1" applyFont="1" applyFill="1" applyBorder="1" applyAlignment="1">
      <alignment horizontal="center" vertical="center" wrapText="1"/>
    </xf>
    <xf numFmtId="0" fontId="26" fillId="0" borderId="47" xfId="1" applyFont="1" applyFill="1" applyBorder="1" applyAlignment="1">
      <alignment horizontal="center" vertical="center" wrapText="1"/>
    </xf>
    <xf numFmtId="0" fontId="18" fillId="0" borderId="47" xfId="1" applyFont="1" applyFill="1" applyBorder="1" applyAlignment="1">
      <alignment horizontal="center" vertical="center" wrapText="1"/>
    </xf>
    <xf numFmtId="0" fontId="30" fillId="0" borderId="47" xfId="1" applyFont="1" applyFill="1" applyBorder="1" applyAlignment="1">
      <alignment horizontal="center" vertical="center" wrapText="1"/>
    </xf>
    <xf numFmtId="0" fontId="25" fillId="0" borderId="47" xfId="0" applyFont="1" applyBorder="1"/>
    <xf numFmtId="0" fontId="25" fillId="0" borderId="48" xfId="0" applyFont="1" applyBorder="1"/>
    <xf numFmtId="0" fontId="25" fillId="0" borderId="47" xfId="0" applyFont="1" applyFill="1" applyBorder="1"/>
    <xf numFmtId="0" fontId="25" fillId="0" borderId="0" xfId="0" applyFont="1" applyBorder="1"/>
    <xf numFmtId="0" fontId="42" fillId="12" borderId="23" xfId="1" applyFont="1" applyFill="1" applyBorder="1" applyAlignment="1">
      <alignment vertical="center" wrapText="1"/>
    </xf>
    <xf numFmtId="0" fontId="43" fillId="12" borderId="2" xfId="1" applyFont="1" applyFill="1" applyBorder="1" applyAlignment="1">
      <alignment horizontal="center" vertical="center" wrapText="1"/>
    </xf>
    <xf numFmtId="0" fontId="36" fillId="12" borderId="2" xfId="0" applyFont="1" applyFill="1" applyBorder="1" applyAlignment="1">
      <alignment horizontal="center" vertical="center" wrapText="1"/>
    </xf>
    <xf numFmtId="0" fontId="44" fillId="12" borderId="2" xfId="0" applyFont="1" applyFill="1" applyBorder="1" applyAlignment="1">
      <alignment horizontal="center" vertical="center" wrapText="1"/>
    </xf>
    <xf numFmtId="0" fontId="22" fillId="12" borderId="2" xfId="0" applyFont="1" applyFill="1" applyBorder="1" applyAlignment="1">
      <alignment horizontal="center" vertical="center" wrapText="1"/>
    </xf>
    <xf numFmtId="0" fontId="22" fillId="12" borderId="2" xfId="0" applyFont="1" applyFill="1" applyBorder="1" applyAlignment="1">
      <alignment horizontal="center" vertical="center"/>
    </xf>
    <xf numFmtId="0" fontId="36" fillId="12" borderId="23" xfId="1" applyFont="1" applyFill="1" applyBorder="1" applyAlignment="1" applyProtection="1">
      <alignment horizontal="center" vertical="center" wrapText="1"/>
      <protection locked="0"/>
    </xf>
    <xf numFmtId="0" fontId="41" fillId="12" borderId="39" xfId="1" applyFont="1" applyFill="1" applyBorder="1" applyAlignment="1" applyProtection="1">
      <alignment horizontal="center" vertical="center" wrapText="1"/>
      <protection locked="0"/>
    </xf>
    <xf numFmtId="0" fontId="36" fillId="12" borderId="2" xfId="0" applyFont="1" applyFill="1" applyBorder="1" applyAlignment="1" applyProtection="1">
      <alignment horizontal="center"/>
      <protection locked="0"/>
    </xf>
    <xf numFmtId="0" fontId="36" fillId="12" borderId="2" xfId="0" applyFont="1" applyFill="1" applyBorder="1" applyAlignment="1" applyProtection="1">
      <alignment horizontal="center" vertical="center" wrapText="1"/>
      <protection locked="0"/>
    </xf>
    <xf numFmtId="0" fontId="36" fillId="12" borderId="2" xfId="0" applyFont="1" applyFill="1" applyBorder="1" applyAlignment="1" applyProtection="1">
      <alignment horizontal="center" vertical="center"/>
      <protection locked="0"/>
    </xf>
    <xf numFmtId="0" fontId="44" fillId="12" borderId="2" xfId="0" applyFont="1" applyFill="1" applyBorder="1" applyAlignment="1" applyProtection="1">
      <alignment horizontal="center" vertical="center" wrapText="1"/>
      <protection locked="0"/>
    </xf>
    <xf numFmtId="0" fontId="11" fillId="5" borderId="0" xfId="0" applyFont="1" applyFill="1" applyAlignment="1">
      <alignment horizontal="center" vertical="center"/>
    </xf>
    <xf numFmtId="0" fontId="24" fillId="2" borderId="0" xfId="2" applyFont="1" applyFill="1" applyProtection="1"/>
    <xf numFmtId="0" fontId="24" fillId="6" borderId="0" xfId="2" applyFont="1" applyFill="1" applyProtection="1"/>
    <xf numFmtId="0" fontId="24" fillId="6" borderId="0" xfId="2" applyFont="1" applyFill="1" applyBorder="1" applyProtection="1"/>
    <xf numFmtId="0" fontId="17" fillId="6" borderId="0" xfId="0" applyFont="1" applyFill="1" applyBorder="1" applyProtection="1"/>
    <xf numFmtId="0" fontId="25" fillId="6" borderId="0" xfId="0" applyFont="1" applyFill="1" applyProtection="1"/>
    <xf numFmtId="0" fontId="25" fillId="5" borderId="0" xfId="0" applyFont="1" applyFill="1" applyProtection="1"/>
    <xf numFmtId="0" fontId="25" fillId="2" borderId="0" xfId="0" applyFont="1" applyFill="1" applyProtection="1"/>
    <xf numFmtId="0" fontId="25" fillId="3" borderId="0" xfId="0" applyFont="1" applyFill="1" applyProtection="1"/>
    <xf numFmtId="0" fontId="0" fillId="0" borderId="0" xfId="0" applyAlignment="1">
      <alignment wrapText="1"/>
    </xf>
    <xf numFmtId="0" fontId="0" fillId="0" borderId="0" xfId="0" applyAlignment="1">
      <alignment horizontal="center" vertical="center"/>
    </xf>
    <xf numFmtId="0" fontId="0" fillId="0" borderId="0" xfId="0" applyAlignment="1">
      <alignment vertical="top" wrapText="1"/>
    </xf>
    <xf numFmtId="0" fontId="24" fillId="6" borderId="0" xfId="0" applyFont="1" applyFill="1" applyAlignment="1">
      <alignment horizontal="center" wrapText="1"/>
    </xf>
    <xf numFmtId="0" fontId="18" fillId="6" borderId="0" xfId="1" applyFont="1" applyFill="1" applyBorder="1" applyAlignment="1">
      <alignment horizontal="center" vertical="center" wrapText="1"/>
    </xf>
    <xf numFmtId="0" fontId="11" fillId="0" borderId="0" xfId="1" applyFont="1" applyFill="1" applyBorder="1" applyAlignment="1">
      <alignment horizontal="left" vertical="center" wrapText="1"/>
    </xf>
    <xf numFmtId="0" fontId="11" fillId="0" borderId="0" xfId="0" applyFont="1" applyAlignment="1">
      <alignment horizontal="center" vertical="center"/>
    </xf>
    <xf numFmtId="0" fontId="11" fillId="5" borderId="0" xfId="0" applyFont="1" applyFill="1" applyBorder="1" applyAlignment="1">
      <alignment horizontal="center" vertical="top" wrapText="1"/>
    </xf>
    <xf numFmtId="0" fontId="33" fillId="3" borderId="11" xfId="0" applyFont="1" applyFill="1" applyBorder="1" applyAlignment="1">
      <alignment vertical="center" wrapText="1"/>
    </xf>
    <xf numFmtId="0" fontId="46" fillId="3" borderId="12" xfId="0" applyFont="1" applyFill="1" applyBorder="1" applyAlignment="1">
      <alignment vertical="center" wrapText="1"/>
    </xf>
    <xf numFmtId="0" fontId="25" fillId="9" borderId="0" xfId="0" applyFont="1" applyFill="1"/>
    <xf numFmtId="0" fontId="33" fillId="10" borderId="26" xfId="0" applyFont="1" applyFill="1" applyBorder="1" applyAlignment="1">
      <alignment horizontal="center" vertical="center"/>
    </xf>
    <xf numFmtId="0" fontId="33" fillId="10" borderId="27" xfId="0" applyFont="1" applyFill="1" applyBorder="1" applyAlignment="1">
      <alignment horizontal="center" vertical="center"/>
    </xf>
    <xf numFmtId="0" fontId="33" fillId="10" borderId="22" xfId="0" applyFont="1" applyFill="1" applyBorder="1" applyAlignment="1">
      <alignment vertical="center"/>
    </xf>
    <xf numFmtId="0" fontId="25" fillId="0" borderId="28" xfId="0" applyFont="1" applyBorder="1" applyAlignment="1">
      <alignment horizontal="center" vertical="center"/>
    </xf>
    <xf numFmtId="0" fontId="25" fillId="0" borderId="29" xfId="0" applyFont="1" applyBorder="1" applyAlignment="1">
      <alignment horizontal="center" vertical="center"/>
    </xf>
    <xf numFmtId="0" fontId="33" fillId="3" borderId="6" xfId="0" applyFont="1" applyFill="1" applyBorder="1" applyAlignment="1">
      <alignment horizontal="right"/>
    </xf>
    <xf numFmtId="9" fontId="25" fillId="3" borderId="0" xfId="0" applyNumberFormat="1" applyFont="1" applyFill="1" applyAlignment="1">
      <alignment horizontal="center"/>
    </xf>
    <xf numFmtId="0" fontId="25" fillId="3" borderId="30" xfId="0" applyFont="1" applyFill="1" applyBorder="1"/>
    <xf numFmtId="0" fontId="25" fillId="3" borderId="31" xfId="0" applyFont="1" applyFill="1" applyBorder="1"/>
    <xf numFmtId="0" fontId="33" fillId="9" borderId="0" xfId="0" applyFont="1" applyFill="1" applyAlignment="1">
      <alignment horizontal="right"/>
    </xf>
    <xf numFmtId="9" fontId="25" fillId="9" borderId="0" xfId="0" applyNumberFormat="1" applyFont="1" applyFill="1" applyAlignment="1">
      <alignment horizontal="center"/>
    </xf>
    <xf numFmtId="0" fontId="33" fillId="3" borderId="8" xfId="0" applyFont="1" applyFill="1" applyBorder="1" applyAlignment="1">
      <alignment vertical="center" wrapText="1"/>
    </xf>
    <xf numFmtId="0" fontId="46" fillId="3" borderId="9" xfId="0" applyFont="1" applyFill="1" applyBorder="1" applyAlignment="1">
      <alignment vertical="center" wrapText="1"/>
    </xf>
    <xf numFmtId="0" fontId="25" fillId="0" borderId="29" xfId="0" applyFont="1" applyBorder="1" applyAlignment="1">
      <alignment horizontal="center" vertical="center" wrapText="1"/>
    </xf>
    <xf numFmtId="0" fontId="33" fillId="3" borderId="8" xfId="0" applyFont="1" applyFill="1" applyBorder="1" applyAlignment="1">
      <alignment horizontal="right"/>
    </xf>
    <xf numFmtId="9" fontId="25" fillId="3" borderId="9" xfId="0" applyNumberFormat="1" applyFont="1" applyFill="1" applyBorder="1" applyAlignment="1">
      <alignment horizontal="center"/>
    </xf>
    <xf numFmtId="0" fontId="33" fillId="10" borderId="19" xfId="0" applyFont="1" applyFill="1" applyBorder="1" applyAlignment="1">
      <alignment horizontal="center" vertical="center" wrapText="1"/>
    </xf>
    <xf numFmtId="0" fontId="33" fillId="10" borderId="32" xfId="0" applyFont="1" applyFill="1" applyBorder="1" applyAlignment="1">
      <alignment horizontal="center" vertical="center"/>
    </xf>
    <xf numFmtId="14" fontId="25" fillId="4" borderId="19" xfId="0" applyNumberFormat="1" applyFont="1" applyFill="1" applyBorder="1"/>
    <xf numFmtId="14" fontId="25" fillId="4" borderId="32" xfId="0" applyNumberFormat="1" applyFont="1" applyFill="1" applyBorder="1"/>
    <xf numFmtId="1" fontId="25" fillId="4" borderId="31" xfId="0" applyNumberFormat="1" applyFont="1" applyFill="1" applyBorder="1" applyAlignment="1">
      <alignment vertical="center"/>
    </xf>
    <xf numFmtId="0" fontId="33" fillId="10" borderId="22" xfId="1" applyFont="1" applyFill="1" applyBorder="1" applyAlignment="1">
      <alignment horizontal="center" vertical="center" wrapText="1"/>
    </xf>
    <xf numFmtId="0" fontId="46" fillId="3" borderId="12" xfId="1" applyFont="1" applyFill="1" applyBorder="1" applyAlignment="1">
      <alignment vertical="center" wrapText="1"/>
    </xf>
    <xf numFmtId="0" fontId="39" fillId="0" borderId="0" xfId="1" applyFont="1" applyFill="1" applyBorder="1" applyAlignment="1">
      <alignment horizontal="left" vertical="center" wrapText="1"/>
    </xf>
    <xf numFmtId="0" fontId="49" fillId="0" borderId="0" xfId="0" applyFont="1" applyFill="1" applyBorder="1" applyAlignment="1">
      <alignment vertical="center" wrapText="1"/>
    </xf>
    <xf numFmtId="0" fontId="18" fillId="6" borderId="0" xfId="1" applyFont="1" applyFill="1" applyBorder="1" applyAlignment="1">
      <alignment vertical="center" wrapText="1"/>
    </xf>
    <xf numFmtId="0" fontId="19" fillId="6" borderId="13" xfId="3" applyFont="1" applyFill="1" applyBorder="1" applyAlignment="1">
      <alignment vertical="center" wrapText="1"/>
    </xf>
    <xf numFmtId="0" fontId="50" fillId="0" borderId="0" xfId="4"/>
    <xf numFmtId="0" fontId="34" fillId="14" borderId="58" xfId="0" applyFont="1" applyFill="1" applyBorder="1" applyAlignment="1">
      <alignment horizontal="left" vertical="center" wrapText="1"/>
    </xf>
    <xf numFmtId="0" fontId="34" fillId="14" borderId="58" xfId="1" applyFont="1" applyFill="1" applyBorder="1" applyAlignment="1">
      <alignment horizontal="left" vertical="center" wrapText="1"/>
    </xf>
    <xf numFmtId="0" fontId="34" fillId="14" borderId="57" xfId="1" applyFont="1" applyFill="1" applyBorder="1" applyAlignment="1">
      <alignment horizontal="left" vertical="center" wrapText="1"/>
    </xf>
    <xf numFmtId="0" fontId="33" fillId="10" borderId="22" xfId="0" applyFont="1" applyFill="1" applyBorder="1" applyAlignment="1">
      <alignment horizontal="center" vertical="center"/>
    </xf>
    <xf numFmtId="0" fontId="36" fillId="0" borderId="15" xfId="0" applyFont="1" applyBorder="1" applyAlignment="1">
      <alignment horizontal="center" vertical="center"/>
    </xf>
    <xf numFmtId="0" fontId="22" fillId="0" borderId="40" xfId="0" applyFont="1" applyBorder="1" applyAlignment="1">
      <alignment horizontal="center" vertical="center"/>
    </xf>
    <xf numFmtId="14" fontId="36" fillId="15" borderId="40" xfId="0" applyNumberFormat="1" applyFont="1" applyFill="1" applyBorder="1" applyAlignment="1">
      <alignment horizontal="center" vertical="center"/>
    </xf>
    <xf numFmtId="14" fontId="22" fillId="13" borderId="40" xfId="0" applyNumberFormat="1" applyFont="1" applyFill="1" applyBorder="1" applyAlignment="1">
      <alignment horizontal="center" vertical="center"/>
    </xf>
    <xf numFmtId="0" fontId="22" fillId="13" borderId="41" xfId="0" applyFont="1" applyFill="1" applyBorder="1" applyAlignment="1">
      <alignment horizontal="center" vertical="center"/>
    </xf>
    <xf numFmtId="0" fontId="11" fillId="0" borderId="0" xfId="0" applyFont="1" applyFill="1" applyBorder="1" applyAlignment="1">
      <alignment horizontal="center" vertical="center"/>
    </xf>
    <xf numFmtId="0" fontId="11" fillId="0" borderId="4" xfId="1" applyFont="1" applyFill="1" applyBorder="1" applyAlignment="1">
      <alignment horizontal="left" vertical="center" wrapText="1"/>
    </xf>
    <xf numFmtId="0" fontId="22" fillId="0" borderId="40" xfId="0" applyFont="1" applyBorder="1" applyAlignment="1">
      <alignment horizontal="left" vertical="center" wrapText="1"/>
    </xf>
    <xf numFmtId="0" fontId="48" fillId="5" borderId="0" xfId="0" applyFont="1" applyFill="1" applyBorder="1" applyAlignment="1">
      <alignment vertical="center"/>
    </xf>
    <xf numFmtId="0" fontId="36" fillId="12" borderId="2" xfId="1" applyFont="1" applyFill="1" applyBorder="1" applyAlignment="1" applyProtection="1">
      <alignment horizontal="center" vertical="center" wrapText="1"/>
      <protection locked="0"/>
    </xf>
    <xf numFmtId="0" fontId="51" fillId="12" borderId="2" xfId="0" applyFont="1" applyFill="1" applyBorder="1" applyAlignment="1" applyProtection="1">
      <alignment horizontal="center" vertical="center" wrapText="1"/>
    </xf>
    <xf numFmtId="0" fontId="34" fillId="6" borderId="0" xfId="0" applyFont="1" applyFill="1" applyAlignment="1" applyProtection="1">
      <alignment horizontal="right" vertical="center" wrapText="1" indent="1"/>
    </xf>
    <xf numFmtId="0" fontId="34" fillId="14" borderId="72" xfId="0" applyFont="1" applyFill="1" applyBorder="1" applyAlignment="1">
      <alignment horizontal="left" vertical="center" wrapText="1"/>
    </xf>
    <xf numFmtId="0" fontId="43" fillId="12" borderId="2" xfId="1" applyFont="1" applyFill="1" applyBorder="1" applyAlignment="1" applyProtection="1">
      <alignment horizontal="center" vertical="center" wrapText="1"/>
      <protection locked="0"/>
    </xf>
    <xf numFmtId="0" fontId="54" fillId="0" borderId="0" xfId="1" applyFont="1" applyFill="1" applyBorder="1" applyAlignment="1">
      <alignment horizontal="center" vertical="center" wrapText="1"/>
    </xf>
    <xf numFmtId="0" fontId="55" fillId="0" borderId="0" xfId="1" applyFont="1" applyFill="1" applyBorder="1" applyAlignment="1">
      <alignment horizontal="center" vertical="center" wrapText="1"/>
    </xf>
    <xf numFmtId="0" fontId="54" fillId="0" borderId="0" xfId="0" applyFont="1"/>
    <xf numFmtId="0" fontId="55" fillId="0" borderId="0" xfId="0" applyFont="1" applyFill="1" applyBorder="1"/>
    <xf numFmtId="0" fontId="53" fillId="6" borderId="0" xfId="0" applyFont="1" applyFill="1" applyAlignment="1">
      <alignment horizontal="right" vertical="center" indent="1"/>
    </xf>
    <xf numFmtId="0" fontId="53" fillId="6" borderId="0" xfId="0" applyFont="1" applyFill="1" applyAlignment="1">
      <alignment horizontal="right" vertical="center" wrapText="1" indent="1"/>
    </xf>
    <xf numFmtId="0" fontId="59" fillId="6" borderId="0" xfId="0" applyFont="1" applyFill="1" applyAlignment="1">
      <alignment horizontal="right" vertical="center" wrapText="1" indent="1"/>
    </xf>
    <xf numFmtId="14" fontId="60" fillId="12" borderId="0" xfId="0" applyNumberFormat="1" applyFont="1" applyFill="1" applyAlignment="1" applyProtection="1">
      <alignment horizontal="center" vertical="center"/>
      <protection locked="0"/>
    </xf>
    <xf numFmtId="0" fontId="54" fillId="6" borderId="0" xfId="0" applyFont="1" applyFill="1" applyAlignment="1">
      <alignment horizontal="center" wrapText="1"/>
    </xf>
    <xf numFmtId="0" fontId="34" fillId="14" borderId="58" xfId="1" applyFont="1" applyFill="1" applyBorder="1" applyAlignment="1">
      <alignment horizontal="left" vertical="center" wrapText="1"/>
    </xf>
    <xf numFmtId="0" fontId="36" fillId="12" borderId="2" xfId="1" applyFont="1" applyFill="1" applyBorder="1" applyAlignment="1" applyProtection="1">
      <alignment horizontal="center" vertical="center" wrapText="1"/>
      <protection locked="0"/>
    </xf>
    <xf numFmtId="0" fontId="11" fillId="0" borderId="0" xfId="0" applyFont="1" applyAlignment="1">
      <alignment horizontal="center" vertical="center"/>
    </xf>
    <xf numFmtId="0" fontId="16" fillId="5" borderId="7" xfId="3" applyFill="1" applyBorder="1"/>
    <xf numFmtId="0" fontId="17" fillId="5" borderId="7" xfId="3" applyFont="1" applyFill="1" applyBorder="1" applyAlignment="1">
      <alignment wrapText="1"/>
    </xf>
    <xf numFmtId="0" fontId="17" fillId="5" borderId="0" xfId="3" applyFont="1" applyFill="1" applyBorder="1"/>
    <xf numFmtId="0" fontId="61" fillId="5" borderId="0" xfId="3" applyFont="1" applyFill="1" applyBorder="1" applyAlignment="1">
      <alignment horizontal="left" vertical="center" wrapText="1"/>
    </xf>
    <xf numFmtId="0" fontId="61" fillId="5" borderId="0" xfId="3" applyFont="1" applyFill="1" applyBorder="1" applyAlignment="1">
      <alignment vertical="center" wrapText="1"/>
    </xf>
    <xf numFmtId="0" fontId="62" fillId="5" borderId="0" xfId="3" applyFont="1" applyFill="1" applyBorder="1" applyAlignment="1">
      <alignment vertical="top" wrapText="1"/>
    </xf>
    <xf numFmtId="0" fontId="63" fillId="5" borderId="0" xfId="3" applyFont="1" applyFill="1" applyBorder="1" applyAlignment="1">
      <alignment horizontal="center" vertical="center" wrapText="1"/>
    </xf>
    <xf numFmtId="0" fontId="64" fillId="5" borderId="0" xfId="3" applyFont="1" applyFill="1" applyBorder="1"/>
    <xf numFmtId="0" fontId="63" fillId="5" borderId="0" xfId="3" applyFont="1" applyFill="1" applyBorder="1" applyAlignment="1">
      <alignment vertical="center" wrapText="1"/>
    </xf>
    <xf numFmtId="0" fontId="17" fillId="5" borderId="21" xfId="3" applyFont="1" applyFill="1" applyBorder="1" applyAlignment="1">
      <alignment wrapText="1"/>
    </xf>
    <xf numFmtId="0" fontId="17" fillId="5" borderId="75" xfId="3" applyFont="1" applyFill="1" applyBorder="1" applyAlignment="1">
      <alignment wrapText="1"/>
    </xf>
    <xf numFmtId="0" fontId="17" fillId="5" borderId="23" xfId="3" applyFont="1" applyFill="1" applyBorder="1"/>
    <xf numFmtId="0" fontId="17" fillId="5" borderId="76" xfId="3" applyFont="1" applyFill="1" applyBorder="1" applyAlignment="1">
      <alignment wrapText="1"/>
    </xf>
    <xf numFmtId="0" fontId="17" fillId="5" borderId="77" xfId="3" applyFont="1" applyFill="1" applyBorder="1"/>
    <xf numFmtId="0" fontId="16" fillId="5" borderId="76" xfId="3" applyFill="1" applyBorder="1"/>
    <xf numFmtId="0" fontId="16" fillId="5" borderId="0" xfId="3" applyFill="1" applyBorder="1"/>
    <xf numFmtId="0" fontId="16" fillId="5" borderId="78" xfId="3" applyFill="1" applyBorder="1"/>
    <xf numFmtId="0" fontId="16" fillId="5" borderId="79" xfId="3" applyFill="1" applyBorder="1"/>
    <xf numFmtId="0" fontId="17" fillId="5" borderId="39" xfId="3" applyFont="1" applyFill="1" applyBorder="1"/>
    <xf numFmtId="0" fontId="53" fillId="6" borderId="0" xfId="0" applyFont="1" applyFill="1" applyAlignment="1"/>
    <xf numFmtId="0" fontId="66" fillId="12" borderId="2" xfId="0" applyFont="1" applyFill="1" applyBorder="1" applyAlignment="1" applyProtection="1">
      <alignment horizontal="center" vertical="center" wrapText="1"/>
      <protection locked="0"/>
    </xf>
    <xf numFmtId="0" fontId="40" fillId="6" borderId="6" xfId="1" applyFont="1" applyFill="1" applyBorder="1" applyAlignment="1">
      <alignment vertical="top" wrapText="1"/>
    </xf>
    <xf numFmtId="0" fontId="40" fillId="6" borderId="0" xfId="1" applyFont="1" applyFill="1" applyBorder="1" applyAlignment="1">
      <alignment vertical="top" wrapText="1"/>
    </xf>
    <xf numFmtId="0" fontId="40" fillId="6" borderId="7" xfId="1" applyFont="1" applyFill="1" applyBorder="1" applyAlignment="1">
      <alignment vertical="top" wrapText="1"/>
    </xf>
    <xf numFmtId="0" fontId="34" fillId="14" borderId="58" xfId="1" applyFont="1" applyFill="1" applyBorder="1" applyAlignment="1">
      <alignment horizontal="left" vertical="center" wrapText="1"/>
    </xf>
    <xf numFmtId="0" fontId="36" fillId="12" borderId="2" xfId="1" applyFont="1" applyFill="1" applyBorder="1" applyAlignment="1" applyProtection="1">
      <alignment horizontal="center" vertical="center" wrapText="1"/>
      <protection locked="0"/>
    </xf>
    <xf numFmtId="0" fontId="18" fillId="6" borderId="0" xfId="1" applyFont="1" applyFill="1" applyBorder="1" applyAlignment="1">
      <alignment horizontal="center" vertical="center" wrapText="1"/>
    </xf>
    <xf numFmtId="0" fontId="20" fillId="12" borderId="13" xfId="3" applyFont="1" applyFill="1" applyBorder="1" applyAlignment="1">
      <alignment horizontal="left" vertical="center" wrapText="1"/>
    </xf>
    <xf numFmtId="0" fontId="45" fillId="12" borderId="11" xfId="3" applyFont="1" applyFill="1" applyBorder="1" applyAlignment="1">
      <alignment horizontal="left" vertical="center" wrapText="1" indent="1"/>
    </xf>
    <xf numFmtId="0" fontId="45" fillId="12" borderId="13" xfId="3" applyFont="1" applyFill="1" applyBorder="1" applyAlignment="1">
      <alignment horizontal="left" vertical="center" wrapText="1" indent="1"/>
    </xf>
    <xf numFmtId="0" fontId="33" fillId="6" borderId="0" xfId="0" applyFont="1" applyFill="1" applyProtection="1"/>
    <xf numFmtId="0" fontId="43" fillId="6" borderId="58" xfId="0" applyFont="1" applyFill="1" applyBorder="1" applyAlignment="1">
      <alignment horizontal="left" vertical="center" wrapText="1"/>
    </xf>
    <xf numFmtId="0" fontId="36" fillId="6" borderId="2" xfId="0" applyFont="1" applyFill="1" applyBorder="1" applyAlignment="1" applyProtection="1">
      <alignment horizontal="center" vertical="center" wrapText="1"/>
      <protection locked="0"/>
    </xf>
    <xf numFmtId="0" fontId="70" fillId="0" borderId="0" xfId="0" applyFont="1"/>
    <xf numFmtId="0" fontId="71" fillId="0" borderId="0" xfId="0" applyFont="1"/>
    <xf numFmtId="14" fontId="70" fillId="0" borderId="0" xfId="0" applyNumberFormat="1" applyFont="1"/>
    <xf numFmtId="0" fontId="72" fillId="3" borderId="24" xfId="0" applyFont="1" applyFill="1" applyBorder="1"/>
    <xf numFmtId="6" fontId="70" fillId="7" borderId="25" xfId="0" applyNumberFormat="1" applyFont="1" applyFill="1" applyBorder="1"/>
    <xf numFmtId="0" fontId="70" fillId="9" borderId="0" xfId="0" applyFont="1" applyFill="1"/>
    <xf numFmtId="0" fontId="70" fillId="7" borderId="25" xfId="0" applyFont="1" applyFill="1" applyBorder="1"/>
    <xf numFmtId="0" fontId="70" fillId="0" borderId="0" xfId="0" applyFont="1" applyFill="1"/>
    <xf numFmtId="0" fontId="68" fillId="0" borderId="0" xfId="0" applyFont="1" applyFill="1" applyAlignment="1">
      <alignment horizontal="center" wrapText="1"/>
    </xf>
    <xf numFmtId="0" fontId="22" fillId="0" borderId="0" xfId="0" applyFont="1" applyFill="1"/>
    <xf numFmtId="0" fontId="22" fillId="0" borderId="0" xfId="0" applyFont="1" applyFill="1" applyBorder="1" applyProtection="1"/>
    <xf numFmtId="0" fontId="33" fillId="6" borderId="12" xfId="4" applyFont="1" applyFill="1" applyBorder="1" applyAlignment="1">
      <alignment horizontal="left" vertical="center" wrapText="1" indent="2"/>
    </xf>
    <xf numFmtId="0" fontId="18" fillId="6" borderId="0" xfId="3" applyFont="1" applyFill="1" applyBorder="1" applyAlignment="1">
      <alignment horizontal="center" vertical="center" wrapText="1"/>
    </xf>
    <xf numFmtId="0" fontId="18" fillId="6" borderId="7" xfId="3" applyFont="1" applyFill="1" applyBorder="1" applyAlignment="1">
      <alignment horizontal="center" vertical="center" wrapText="1"/>
    </xf>
    <xf numFmtId="0" fontId="18" fillId="6" borderId="9" xfId="3" applyFont="1" applyFill="1" applyBorder="1" applyAlignment="1">
      <alignment horizontal="center" vertical="center" wrapText="1"/>
    </xf>
    <xf numFmtId="0" fontId="18" fillId="6" borderId="10" xfId="3" applyFont="1" applyFill="1" applyBorder="1" applyAlignment="1">
      <alignment horizontal="center" vertical="center" wrapText="1"/>
    </xf>
    <xf numFmtId="0" fontId="19" fillId="6" borderId="11" xfId="3" applyFont="1" applyFill="1" applyBorder="1" applyAlignment="1">
      <alignment horizontal="center" vertical="center" wrapText="1"/>
    </xf>
    <xf numFmtId="0" fontId="19" fillId="6" borderId="12" xfId="3" applyFont="1" applyFill="1" applyBorder="1" applyAlignment="1">
      <alignment horizontal="center" vertical="center" wrapText="1"/>
    </xf>
    <xf numFmtId="0" fontId="19" fillId="6" borderId="13" xfId="3" applyFont="1" applyFill="1" applyBorder="1" applyAlignment="1">
      <alignment horizontal="center" vertical="center" wrapText="1"/>
    </xf>
    <xf numFmtId="0" fontId="45" fillId="16" borderId="11" xfId="3" applyFont="1" applyFill="1" applyBorder="1" applyAlignment="1">
      <alignment horizontal="left" vertical="center" wrapText="1" indent="1"/>
    </xf>
    <xf numFmtId="0" fontId="45" fillId="16" borderId="12" xfId="3" applyFont="1" applyFill="1" applyBorder="1" applyAlignment="1">
      <alignment horizontal="left" vertical="center" wrapText="1" indent="1"/>
    </xf>
    <xf numFmtId="0" fontId="45" fillId="16" borderId="13" xfId="3" applyFont="1" applyFill="1" applyBorder="1" applyAlignment="1">
      <alignment horizontal="left" vertical="center" wrapText="1" indent="1"/>
    </xf>
    <xf numFmtId="0" fontId="20" fillId="16" borderId="12" xfId="3" applyFont="1" applyFill="1" applyBorder="1" applyAlignment="1">
      <alignment horizontal="left" vertical="center" wrapText="1" indent="1"/>
    </xf>
    <xf numFmtId="0" fontId="20" fillId="16" borderId="13" xfId="3" applyFont="1" applyFill="1" applyBorder="1" applyAlignment="1">
      <alignment horizontal="left" vertical="center" wrapText="1" indent="1"/>
    </xf>
    <xf numFmtId="0" fontId="45" fillId="12" borderId="11" xfId="3" applyFont="1" applyFill="1" applyBorder="1" applyAlignment="1">
      <alignment horizontal="left" vertical="center" wrapText="1" indent="1"/>
    </xf>
    <xf numFmtId="0" fontId="45" fillId="12" borderId="12" xfId="3" applyFont="1" applyFill="1" applyBorder="1" applyAlignment="1">
      <alignment horizontal="left" vertical="center" wrapText="1" indent="1"/>
    </xf>
    <xf numFmtId="0" fontId="40" fillId="6" borderId="0" xfId="0" applyFont="1" applyFill="1" applyAlignment="1">
      <alignment horizontal="left" vertical="center" wrapText="1" indent="2"/>
    </xf>
    <xf numFmtId="0" fontId="33" fillId="6" borderId="0" xfId="0" applyFont="1" applyFill="1" applyAlignment="1">
      <alignment horizontal="left" vertical="center" indent="2"/>
    </xf>
    <xf numFmtId="0" fontId="18" fillId="6" borderId="0" xfId="1" applyFont="1" applyFill="1" applyBorder="1" applyAlignment="1">
      <alignment horizontal="center" vertical="center" wrapText="1"/>
    </xf>
    <xf numFmtId="0" fontId="36" fillId="13" borderId="1" xfId="1" applyFont="1" applyFill="1" applyBorder="1" applyAlignment="1" applyProtection="1">
      <alignment horizontal="center" vertical="center" wrapText="1"/>
      <protection locked="0"/>
    </xf>
    <xf numFmtId="0" fontId="36" fillId="13" borderId="2" xfId="1" applyFont="1" applyFill="1" applyBorder="1" applyAlignment="1" applyProtection="1">
      <alignment horizontal="center" vertical="center" wrapText="1"/>
      <protection locked="0"/>
    </xf>
    <xf numFmtId="0" fontId="38" fillId="0" borderId="0" xfId="0" applyFont="1" applyAlignment="1">
      <alignment horizontal="center" vertical="center"/>
    </xf>
    <xf numFmtId="0" fontId="36" fillId="12" borderId="1" xfId="1" applyFont="1" applyFill="1" applyBorder="1" applyAlignment="1" applyProtection="1">
      <alignment horizontal="center" vertical="center" wrapText="1"/>
      <protection locked="0"/>
    </xf>
    <xf numFmtId="0" fontId="36" fillId="12" borderId="2" xfId="1" applyFont="1" applyFill="1" applyBorder="1" applyAlignment="1" applyProtection="1">
      <alignment horizontal="center" vertical="center" wrapText="1"/>
      <protection locked="0"/>
    </xf>
    <xf numFmtId="14" fontId="36" fillId="13" borderId="1" xfId="1" applyNumberFormat="1" applyFont="1" applyFill="1" applyBorder="1" applyAlignment="1" applyProtection="1">
      <alignment horizontal="center" vertical="center" wrapText="1"/>
      <protection locked="0"/>
    </xf>
    <xf numFmtId="14" fontId="36" fillId="13" borderId="2" xfId="1" applyNumberFormat="1" applyFont="1" applyFill="1" applyBorder="1" applyAlignment="1" applyProtection="1">
      <alignment horizontal="center" vertical="center" wrapText="1"/>
      <protection locked="0"/>
    </xf>
    <xf numFmtId="0" fontId="36" fillId="13" borderId="21" xfId="1" applyFont="1" applyFill="1" applyBorder="1" applyAlignment="1" applyProtection="1">
      <alignment horizontal="center" vertical="center" wrapText="1"/>
      <protection locked="0"/>
    </xf>
    <xf numFmtId="0" fontId="36" fillId="13" borderId="23" xfId="1" applyFont="1" applyFill="1" applyBorder="1" applyAlignment="1" applyProtection="1">
      <alignment horizontal="center" vertical="center" wrapText="1"/>
      <protection locked="0"/>
    </xf>
    <xf numFmtId="0" fontId="53" fillId="6" borderId="54" xfId="1" applyFont="1" applyFill="1" applyBorder="1" applyAlignment="1">
      <alignment horizontal="left" vertical="center" wrapText="1" indent="1"/>
    </xf>
    <xf numFmtId="0" fontId="53" fillId="6" borderId="55" xfId="1" applyFont="1" applyFill="1" applyBorder="1" applyAlignment="1">
      <alignment horizontal="left" vertical="center" wrapText="1" indent="1"/>
    </xf>
    <xf numFmtId="0" fontId="53" fillId="6" borderId="56" xfId="1" applyFont="1" applyFill="1" applyBorder="1" applyAlignment="1">
      <alignment horizontal="left" vertical="center" wrapText="1" indent="1"/>
    </xf>
    <xf numFmtId="0" fontId="37" fillId="0" borderId="0" xfId="1" applyFont="1" applyFill="1" applyBorder="1" applyAlignment="1">
      <alignment horizontal="left" vertical="center" wrapText="1"/>
    </xf>
    <xf numFmtId="0" fontId="40" fillId="6" borderId="42" xfId="1" applyFont="1" applyFill="1" applyBorder="1" applyAlignment="1">
      <alignment horizontal="left" vertical="center" wrapText="1" indent="1"/>
    </xf>
    <xf numFmtId="0" fontId="40" fillId="6" borderId="43" xfId="1" applyFont="1" applyFill="1" applyBorder="1" applyAlignment="1">
      <alignment horizontal="left" vertical="center" wrapText="1" indent="1"/>
    </xf>
    <xf numFmtId="0" fontId="40" fillId="6" borderId="44" xfId="1" applyFont="1" applyFill="1" applyBorder="1" applyAlignment="1">
      <alignment horizontal="left" vertical="center" wrapText="1" indent="1"/>
    </xf>
    <xf numFmtId="0" fontId="53" fillId="6" borderId="6" xfId="1" applyFont="1" applyFill="1" applyBorder="1" applyAlignment="1">
      <alignment horizontal="right" vertical="center" wrapText="1" indent="1"/>
    </xf>
    <xf numFmtId="0" fontId="53" fillId="6" borderId="0" xfId="1" applyFont="1" applyFill="1" applyBorder="1" applyAlignment="1">
      <alignment horizontal="right" vertical="center" wrapText="1" indent="1"/>
    </xf>
    <xf numFmtId="0" fontId="53" fillId="6" borderId="7" xfId="1" applyFont="1" applyFill="1" applyBorder="1" applyAlignment="1">
      <alignment horizontal="right" vertical="center" wrapText="1" indent="1"/>
    </xf>
    <xf numFmtId="0" fontId="53" fillId="6" borderId="49" xfId="1" applyFont="1" applyFill="1" applyBorder="1" applyAlignment="1">
      <alignment horizontal="left" vertical="center" wrapText="1" indent="1"/>
    </xf>
    <xf numFmtId="0" fontId="53" fillId="6" borderId="50" xfId="1" applyFont="1" applyFill="1" applyBorder="1" applyAlignment="1">
      <alignment horizontal="left" vertical="center" wrapText="1" indent="1"/>
    </xf>
    <xf numFmtId="0" fontId="53" fillId="6" borderId="51" xfId="1" applyFont="1" applyFill="1" applyBorder="1" applyAlignment="1">
      <alignment horizontal="left" vertical="center" wrapText="1" indent="1"/>
    </xf>
    <xf numFmtId="0" fontId="53" fillId="6" borderId="52" xfId="1" applyFont="1" applyFill="1" applyBorder="1" applyAlignment="1">
      <alignment horizontal="left" vertical="center" wrapText="1" indent="1"/>
    </xf>
    <xf numFmtId="0" fontId="53" fillId="6" borderId="0" xfId="1" applyFont="1" applyFill="1" applyBorder="1" applyAlignment="1">
      <alignment horizontal="left" vertical="center" wrapText="1" indent="1"/>
    </xf>
    <xf numFmtId="0" fontId="53" fillId="6" borderId="53" xfId="1" applyFont="1" applyFill="1" applyBorder="1" applyAlignment="1">
      <alignment horizontal="left" vertical="center" wrapText="1" indent="1"/>
    </xf>
    <xf numFmtId="0" fontId="53" fillId="6" borderId="3" xfId="1" applyFont="1" applyFill="1" applyBorder="1" applyAlignment="1">
      <alignment horizontal="left" vertical="center" wrapText="1" indent="2"/>
    </xf>
    <xf numFmtId="0" fontId="53" fillId="6" borderId="4" xfId="1" applyFont="1" applyFill="1" applyBorder="1" applyAlignment="1">
      <alignment horizontal="left" vertical="center" wrapText="1" indent="2"/>
    </xf>
    <xf numFmtId="0" fontId="53" fillId="6" borderId="5" xfId="1" applyFont="1" applyFill="1" applyBorder="1" applyAlignment="1">
      <alignment horizontal="left" vertical="center" wrapText="1" indent="2"/>
    </xf>
    <xf numFmtId="0" fontId="56" fillId="0" borderId="0" xfId="1" applyFont="1" applyFill="1" applyBorder="1" applyAlignment="1">
      <alignment horizontal="left" vertical="center" wrapText="1"/>
    </xf>
    <xf numFmtId="0" fontId="34" fillId="14" borderId="58" xfId="1" applyFont="1" applyFill="1" applyBorder="1" applyAlignment="1">
      <alignment horizontal="left" vertical="center" wrapText="1"/>
    </xf>
    <xf numFmtId="0" fontId="53" fillId="6" borderId="6" xfId="1" applyFont="1" applyFill="1" applyBorder="1" applyAlignment="1">
      <alignment horizontal="left" vertical="center" wrapText="1" indent="2"/>
    </xf>
    <xf numFmtId="0" fontId="53" fillId="6" borderId="0" xfId="1" applyFont="1" applyFill="1" applyBorder="1" applyAlignment="1">
      <alignment horizontal="left" vertical="center" wrapText="1" indent="2"/>
    </xf>
    <xf numFmtId="0" fontId="53" fillId="6" borderId="7" xfId="1" applyFont="1" applyFill="1" applyBorder="1" applyAlignment="1">
      <alignment horizontal="left" vertical="center" wrapText="1" indent="2"/>
    </xf>
    <xf numFmtId="0" fontId="53" fillId="6" borderId="8" xfId="1" applyFont="1" applyFill="1" applyBorder="1" applyAlignment="1">
      <alignment horizontal="left" vertical="center" wrapText="1" indent="2"/>
    </xf>
    <xf numFmtId="0" fontId="53" fillId="6" borderId="9" xfId="1" applyFont="1" applyFill="1" applyBorder="1" applyAlignment="1">
      <alignment horizontal="left" vertical="center" wrapText="1" indent="2"/>
    </xf>
    <xf numFmtId="0" fontId="53" fillId="6" borderId="10" xfId="1" applyFont="1" applyFill="1" applyBorder="1" applyAlignment="1">
      <alignment horizontal="left" vertical="center" wrapText="1" indent="2"/>
    </xf>
    <xf numFmtId="0" fontId="53" fillId="6" borderId="3" xfId="1" applyFont="1" applyFill="1" applyBorder="1" applyAlignment="1">
      <alignment horizontal="right" vertical="center" wrapText="1" indent="1"/>
    </xf>
    <xf numFmtId="0" fontId="53" fillId="6" borderId="4" xfId="1" applyFont="1" applyFill="1" applyBorder="1" applyAlignment="1">
      <alignment horizontal="right" vertical="center" wrapText="1" indent="1"/>
    </xf>
    <xf numFmtId="0" fontId="53" fillId="6" borderId="5" xfId="1" applyFont="1" applyFill="1" applyBorder="1" applyAlignment="1">
      <alignment horizontal="right" vertical="center" wrapText="1" indent="1"/>
    </xf>
    <xf numFmtId="0" fontId="53" fillId="6" borderId="8" xfId="1" applyFont="1" applyFill="1" applyBorder="1" applyAlignment="1">
      <alignment horizontal="right" vertical="center" wrapText="1" indent="1"/>
    </xf>
    <xf numFmtId="0" fontId="53" fillId="6" borderId="9" xfId="1" applyFont="1" applyFill="1" applyBorder="1" applyAlignment="1">
      <alignment horizontal="right" vertical="center" wrapText="1" indent="1"/>
    </xf>
    <xf numFmtId="0" fontId="53" fillId="6" borderId="10" xfId="1" applyFont="1" applyFill="1" applyBorder="1" applyAlignment="1">
      <alignment horizontal="right" vertical="center" wrapText="1" indent="1"/>
    </xf>
    <xf numFmtId="0" fontId="27" fillId="0" borderId="0" xfId="1" applyFont="1" applyFill="1" applyBorder="1" applyAlignment="1">
      <alignment horizontal="left" vertical="center" wrapText="1"/>
    </xf>
    <xf numFmtId="0" fontId="40" fillId="6" borderId="6" xfId="1" applyFont="1" applyFill="1" applyBorder="1" applyAlignment="1">
      <alignment horizontal="right" vertical="center" wrapText="1" indent="1"/>
    </xf>
    <xf numFmtId="0" fontId="40" fillId="6" borderId="0" xfId="1" applyFont="1" applyFill="1" applyBorder="1" applyAlignment="1">
      <alignment horizontal="right" vertical="center" wrapText="1" indent="1"/>
    </xf>
    <xf numFmtId="0" fontId="40" fillId="6" borderId="7" xfId="1" applyFont="1" applyFill="1" applyBorder="1" applyAlignment="1">
      <alignment horizontal="right" vertical="center" wrapText="1" indent="1"/>
    </xf>
    <xf numFmtId="0" fontId="34" fillId="14" borderId="73" xfId="0" applyFont="1" applyFill="1" applyBorder="1" applyAlignment="1">
      <alignment horizontal="center" vertical="center" wrapText="1"/>
    </xf>
    <xf numFmtId="0" fontId="16" fillId="13" borderId="33" xfId="0" applyFont="1" applyFill="1" applyBorder="1" applyAlignment="1" applyProtection="1">
      <alignment horizontal="left" vertical="top"/>
      <protection locked="0"/>
    </xf>
    <xf numFmtId="0" fontId="16" fillId="13" borderId="34" xfId="0" applyFont="1" applyFill="1" applyBorder="1" applyAlignment="1" applyProtection="1">
      <alignment horizontal="left" vertical="top"/>
      <protection locked="0"/>
    </xf>
    <xf numFmtId="0" fontId="16" fillId="13" borderId="37" xfId="0" applyFont="1" applyFill="1" applyBorder="1" applyAlignment="1" applyProtection="1">
      <alignment horizontal="left" vertical="top"/>
      <protection locked="0"/>
    </xf>
    <xf numFmtId="0" fontId="16" fillId="13" borderId="38" xfId="0" applyFont="1" applyFill="1" applyBorder="1" applyAlignment="1" applyProtection="1">
      <alignment horizontal="left" vertical="top"/>
      <protection locked="0"/>
    </xf>
    <xf numFmtId="0" fontId="16" fillId="13" borderId="35" xfId="0" applyFont="1" applyFill="1" applyBorder="1" applyAlignment="1" applyProtection="1">
      <alignment horizontal="left" vertical="top"/>
      <protection locked="0"/>
    </xf>
    <xf numFmtId="0" fontId="16" fillId="13" borderId="36" xfId="0" applyFont="1" applyFill="1" applyBorder="1" applyAlignment="1" applyProtection="1">
      <alignment horizontal="left" vertical="top"/>
      <protection locked="0"/>
    </xf>
    <xf numFmtId="0" fontId="54" fillId="6" borderId="6" xfId="1" applyFont="1" applyFill="1" applyBorder="1" applyAlignment="1">
      <alignment horizontal="right" vertical="center" wrapText="1" indent="1"/>
    </xf>
    <xf numFmtId="0" fontId="54" fillId="6" borderId="0" xfId="1" applyFont="1" applyFill="1" applyBorder="1" applyAlignment="1">
      <alignment horizontal="right" vertical="center" wrapText="1" indent="1"/>
    </xf>
    <xf numFmtId="0" fontId="54" fillId="6" borderId="7" xfId="1" applyFont="1" applyFill="1" applyBorder="1" applyAlignment="1">
      <alignment horizontal="right" vertical="center" wrapText="1" indent="1"/>
    </xf>
    <xf numFmtId="0" fontId="54" fillId="6" borderId="8" xfId="1" applyFont="1" applyFill="1" applyBorder="1" applyAlignment="1">
      <alignment horizontal="right" vertical="center" wrapText="1" indent="1"/>
    </xf>
    <xf numFmtId="0" fontId="54" fillId="6" borderId="9" xfId="1" applyFont="1" applyFill="1" applyBorder="1" applyAlignment="1">
      <alignment horizontal="right" vertical="center" wrapText="1" indent="1"/>
    </xf>
    <xf numFmtId="0" fontId="54" fillId="6" borderId="10" xfId="1" applyFont="1" applyFill="1" applyBorder="1" applyAlignment="1">
      <alignment horizontal="right" vertical="center" wrapText="1" indent="1"/>
    </xf>
    <xf numFmtId="0" fontId="17" fillId="13" borderId="1" xfId="1" applyFont="1" applyFill="1" applyBorder="1" applyAlignment="1" applyProtection="1">
      <alignment horizontal="center" vertical="center" wrapText="1"/>
      <protection locked="0"/>
    </xf>
    <xf numFmtId="0" fontId="17" fillId="13" borderId="2" xfId="1" applyFont="1" applyFill="1" applyBorder="1" applyAlignment="1" applyProtection="1">
      <alignment horizontal="center" vertical="center" wrapText="1"/>
      <protection locked="0"/>
    </xf>
    <xf numFmtId="0" fontId="17" fillId="13" borderId="21" xfId="1" applyFont="1" applyFill="1" applyBorder="1" applyAlignment="1" applyProtection="1">
      <alignment horizontal="center" vertical="center" wrapText="1"/>
      <protection locked="0"/>
    </xf>
    <xf numFmtId="0" fontId="34" fillId="14" borderId="74" xfId="0" applyFont="1" applyFill="1" applyBorder="1" applyAlignment="1">
      <alignment horizontal="center" vertical="center" wrapText="1"/>
    </xf>
    <xf numFmtId="0" fontId="24" fillId="6" borderId="0" xfId="0" applyFont="1" applyFill="1" applyAlignment="1">
      <alignment horizontal="center" wrapText="1"/>
    </xf>
    <xf numFmtId="0" fontId="40" fillId="6" borderId="49" xfId="1" applyFont="1" applyFill="1" applyBorder="1" applyAlignment="1">
      <alignment horizontal="left" vertical="center" wrapText="1" indent="1"/>
    </xf>
    <xf numFmtId="0" fontId="40" fillId="6" borderId="50" xfId="1" applyFont="1" applyFill="1" applyBorder="1" applyAlignment="1">
      <alignment horizontal="left" vertical="center" wrapText="1" indent="1"/>
    </xf>
    <xf numFmtId="0" fontId="40" fillId="6" borderId="51" xfId="1" applyFont="1" applyFill="1" applyBorder="1" applyAlignment="1">
      <alignment horizontal="left" vertical="center" wrapText="1" indent="1"/>
    </xf>
    <xf numFmtId="0" fontId="43" fillId="13" borderId="1" xfId="1" applyFont="1" applyFill="1" applyBorder="1" applyAlignment="1" applyProtection="1">
      <alignment horizontal="center" vertical="center" wrapText="1"/>
      <protection locked="0"/>
    </xf>
    <xf numFmtId="0" fontId="43" fillId="13" borderId="2" xfId="1" applyFont="1" applyFill="1" applyBorder="1" applyAlignment="1" applyProtection="1">
      <alignment horizontal="center" vertical="center" wrapText="1"/>
      <protection locked="0"/>
    </xf>
    <xf numFmtId="14" fontId="36" fillId="12" borderId="0" xfId="0" applyNumberFormat="1" applyFont="1" applyFill="1" applyAlignment="1" applyProtection="1">
      <alignment horizontal="center" vertical="center"/>
      <protection locked="0"/>
    </xf>
    <xf numFmtId="14" fontId="43" fillId="13" borderId="1" xfId="1" applyNumberFormat="1" applyFont="1" applyFill="1" applyBorder="1" applyAlignment="1" applyProtection="1">
      <alignment horizontal="center" vertical="center" wrapText="1"/>
      <protection locked="0"/>
    </xf>
    <xf numFmtId="14" fontId="43" fillId="13" borderId="2" xfId="1" applyNumberFormat="1" applyFont="1" applyFill="1" applyBorder="1" applyAlignment="1" applyProtection="1">
      <alignment horizontal="center" vertical="center" wrapText="1"/>
      <protection locked="0"/>
    </xf>
    <xf numFmtId="14" fontId="40" fillId="6" borderId="0" xfId="0" applyNumberFormat="1" applyFont="1" applyFill="1" applyAlignment="1" applyProtection="1">
      <alignment horizontal="left" vertical="center" wrapText="1" indent="2"/>
    </xf>
    <xf numFmtId="0" fontId="40" fillId="6" borderId="3" xfId="1" applyFont="1" applyFill="1" applyBorder="1" applyAlignment="1">
      <alignment horizontal="right" vertical="center" wrapText="1" indent="1"/>
    </xf>
    <xf numFmtId="0" fontId="40" fillId="6" borderId="4" xfId="1" applyFont="1" applyFill="1" applyBorder="1" applyAlignment="1">
      <alignment horizontal="right" vertical="center" wrapText="1" indent="1"/>
    </xf>
    <xf numFmtId="0" fontId="40" fillId="6" borderId="5" xfId="1" applyFont="1" applyFill="1" applyBorder="1" applyAlignment="1">
      <alignment horizontal="right" vertical="center" wrapText="1" indent="1"/>
    </xf>
    <xf numFmtId="0" fontId="11" fillId="0" borderId="0" xfId="0" applyFont="1" applyAlignment="1">
      <alignment horizontal="center" vertical="center"/>
    </xf>
    <xf numFmtId="0" fontId="40" fillId="6" borderId="52" xfId="1" applyFont="1" applyFill="1" applyBorder="1" applyAlignment="1">
      <alignment horizontal="left" vertical="center" wrapText="1" indent="1"/>
    </xf>
    <xf numFmtId="0" fontId="40" fillId="6" borderId="0" xfId="1" applyFont="1" applyFill="1" applyBorder="1" applyAlignment="1">
      <alignment horizontal="left" vertical="center" wrapText="1" indent="1"/>
    </xf>
    <xf numFmtId="0" fontId="40" fillId="6" borderId="53" xfId="1" applyFont="1" applyFill="1" applyBorder="1" applyAlignment="1">
      <alignment horizontal="left" vertical="center" wrapText="1" indent="1"/>
    </xf>
    <xf numFmtId="0" fontId="40" fillId="6" borderId="54" xfId="1" applyFont="1" applyFill="1" applyBorder="1" applyAlignment="1">
      <alignment horizontal="left" vertical="center" wrapText="1" indent="1"/>
    </xf>
    <xf numFmtId="0" fontId="40" fillId="6" borderId="55" xfId="1" applyFont="1" applyFill="1" applyBorder="1" applyAlignment="1">
      <alignment horizontal="left" vertical="center" wrapText="1" indent="1"/>
    </xf>
    <xf numFmtId="0" fontId="40" fillId="6" borderId="56" xfId="1" applyFont="1" applyFill="1" applyBorder="1" applyAlignment="1">
      <alignment horizontal="left" vertical="center" wrapText="1" indent="1"/>
    </xf>
    <xf numFmtId="0" fontId="43" fillId="13" borderId="21" xfId="1" applyFont="1" applyFill="1" applyBorder="1" applyAlignment="1" applyProtection="1">
      <alignment horizontal="center" vertical="center" wrapText="1"/>
      <protection locked="0"/>
    </xf>
    <xf numFmtId="0" fontId="43" fillId="13" borderId="23" xfId="1" applyFont="1" applyFill="1" applyBorder="1" applyAlignment="1" applyProtection="1">
      <alignment horizontal="center" vertical="center" wrapText="1"/>
      <protection locked="0"/>
    </xf>
    <xf numFmtId="0" fontId="48" fillId="13" borderId="11" xfId="0" applyFont="1" applyFill="1" applyBorder="1" applyAlignment="1">
      <alignment horizontal="center" vertical="center"/>
    </xf>
    <xf numFmtId="0" fontId="48" fillId="13" borderId="12" xfId="0" applyFont="1" applyFill="1" applyBorder="1" applyAlignment="1">
      <alignment horizontal="center" vertical="center"/>
    </xf>
    <xf numFmtId="0" fontId="48" fillId="13" borderId="13" xfId="0" applyFont="1" applyFill="1" applyBorder="1" applyAlignment="1">
      <alignment horizontal="center" vertical="center"/>
    </xf>
    <xf numFmtId="0" fontId="40" fillId="6" borderId="8" xfId="1" applyFont="1" applyFill="1" applyBorder="1" applyAlignment="1">
      <alignment horizontal="right" vertical="center" wrapText="1" indent="1"/>
    </xf>
    <xf numFmtId="0" fontId="40" fillId="6" borderId="9" xfId="1" applyFont="1" applyFill="1" applyBorder="1" applyAlignment="1">
      <alignment horizontal="right" vertical="center" wrapText="1" indent="1"/>
    </xf>
    <xf numFmtId="0" fontId="40" fillId="6" borderId="10" xfId="1" applyFont="1" applyFill="1" applyBorder="1" applyAlignment="1">
      <alignment horizontal="right" vertical="center" wrapText="1" indent="1"/>
    </xf>
    <xf numFmtId="0" fontId="34" fillId="14" borderId="0" xfId="1" applyFont="1" applyFill="1" applyBorder="1" applyAlignment="1">
      <alignment horizontal="left" vertical="center" wrapText="1"/>
    </xf>
    <xf numFmtId="0" fontId="34" fillId="14" borderId="71" xfId="1" applyFont="1" applyFill="1" applyBorder="1" applyAlignment="1">
      <alignment horizontal="left" vertical="center" wrapText="1"/>
    </xf>
    <xf numFmtId="0" fontId="39" fillId="5" borderId="0" xfId="1" applyFont="1" applyFill="1" applyBorder="1" applyAlignment="1">
      <alignment horizontal="left" vertical="center" wrapText="1"/>
    </xf>
    <xf numFmtId="0" fontId="39" fillId="0" borderId="0" xfId="1" applyFont="1" applyFill="1" applyBorder="1" applyAlignment="1">
      <alignment horizontal="left" vertical="center" wrapText="1"/>
    </xf>
    <xf numFmtId="0" fontId="16" fillId="0" borderId="33" xfId="0" applyFont="1" applyFill="1" applyBorder="1" applyAlignment="1" applyProtection="1">
      <alignment horizontal="left" vertical="top"/>
      <protection locked="0"/>
    </xf>
    <xf numFmtId="0" fontId="16" fillId="0" borderId="34" xfId="0" applyFont="1" applyFill="1" applyBorder="1" applyAlignment="1" applyProtection="1">
      <alignment horizontal="left" vertical="top"/>
      <protection locked="0"/>
    </xf>
    <xf numFmtId="0" fontId="16" fillId="0" borderId="37" xfId="0" applyFont="1" applyFill="1" applyBorder="1" applyAlignment="1" applyProtection="1">
      <alignment horizontal="left" vertical="top"/>
      <protection locked="0"/>
    </xf>
    <xf numFmtId="0" fontId="16" fillId="0" borderId="38" xfId="0" applyFont="1" applyFill="1" applyBorder="1" applyAlignment="1" applyProtection="1">
      <alignment horizontal="left" vertical="top"/>
      <protection locked="0"/>
    </xf>
    <xf numFmtId="0" fontId="16" fillId="0" borderId="35" xfId="0" applyFont="1" applyFill="1" applyBorder="1" applyAlignment="1" applyProtection="1">
      <alignment horizontal="left" vertical="top"/>
      <protection locked="0"/>
    </xf>
    <xf numFmtId="0" fontId="16" fillId="0" borderId="36" xfId="0" applyFont="1" applyFill="1" applyBorder="1" applyAlignment="1" applyProtection="1">
      <alignment horizontal="left" vertical="top"/>
      <protection locked="0"/>
    </xf>
    <xf numFmtId="0" fontId="39" fillId="0" borderId="0" xfId="1" applyFont="1" applyFill="1" applyBorder="1" applyAlignment="1">
      <alignment horizontal="left" vertical="top" wrapText="1"/>
    </xf>
    <xf numFmtId="0" fontId="36" fillId="13" borderId="1" xfId="1" applyFont="1" applyFill="1" applyBorder="1" applyAlignment="1">
      <alignment horizontal="left" vertical="center" wrapText="1"/>
    </xf>
    <xf numFmtId="0" fontId="36" fillId="13" borderId="14" xfId="1" applyFont="1" applyFill="1" applyBorder="1" applyAlignment="1">
      <alignment horizontal="left" vertical="center" wrapText="1"/>
    </xf>
    <xf numFmtId="0" fontId="36" fillId="13" borderId="2" xfId="1" applyFont="1" applyFill="1" applyBorder="1" applyAlignment="1">
      <alignment horizontal="left" vertical="center" wrapText="1"/>
    </xf>
    <xf numFmtId="0" fontId="18" fillId="3" borderId="12" xfId="1" applyFont="1" applyFill="1" applyBorder="1" applyAlignment="1">
      <alignment horizontal="center" vertical="center" wrapText="1"/>
    </xf>
    <xf numFmtId="0" fontId="18" fillId="3" borderId="13" xfId="1" applyFont="1" applyFill="1" applyBorder="1" applyAlignment="1">
      <alignment horizontal="center" vertical="center" wrapText="1"/>
    </xf>
    <xf numFmtId="0" fontId="40" fillId="3" borderId="11" xfId="1" applyFont="1" applyFill="1" applyBorder="1" applyAlignment="1">
      <alignment horizontal="left" vertical="center" wrapText="1" indent="1"/>
    </xf>
    <xf numFmtId="0" fontId="40" fillId="3" borderId="12" xfId="1" applyFont="1" applyFill="1" applyBorder="1" applyAlignment="1">
      <alignment horizontal="left" vertical="center" wrapText="1" indent="1"/>
    </xf>
    <xf numFmtId="0" fontId="36" fillId="12" borderId="59" xfId="1" applyFont="1" applyFill="1" applyBorder="1" applyAlignment="1" applyProtection="1">
      <alignment horizontal="center" vertical="center" wrapText="1"/>
      <protection locked="0"/>
    </xf>
    <xf numFmtId="0" fontId="36" fillId="12" borderId="60" xfId="1" applyFont="1" applyFill="1" applyBorder="1" applyAlignment="1" applyProtection="1">
      <alignment horizontal="center" vertical="center" wrapText="1"/>
      <protection locked="0"/>
    </xf>
    <xf numFmtId="0" fontId="36" fillId="12" borderId="61" xfId="1" applyFont="1" applyFill="1" applyBorder="1" applyAlignment="1" applyProtection="1">
      <alignment horizontal="center" vertical="center" wrapText="1"/>
      <protection locked="0"/>
    </xf>
    <xf numFmtId="0" fontId="43" fillId="13" borderId="1" xfId="1" applyFont="1" applyFill="1" applyBorder="1" applyAlignment="1" applyProtection="1">
      <alignment horizontal="center" vertical="center" wrapText="1"/>
    </xf>
    <xf numFmtId="0" fontId="43" fillId="13" borderId="2" xfId="1" applyFont="1" applyFill="1" applyBorder="1" applyAlignment="1" applyProtection="1">
      <alignment horizontal="center" vertical="center" wrapText="1"/>
    </xf>
    <xf numFmtId="0" fontId="3" fillId="0" borderId="0" xfId="0" applyFont="1" applyAlignment="1">
      <alignment horizontal="center"/>
    </xf>
    <xf numFmtId="0" fontId="73" fillId="0" borderId="0" xfId="0" applyFont="1" applyAlignment="1">
      <alignment horizontal="center"/>
    </xf>
    <xf numFmtId="0" fontId="40" fillId="3" borderId="12" xfId="0" applyFont="1" applyFill="1" applyBorder="1" applyAlignment="1">
      <alignment horizontal="center" vertical="center" wrapText="1"/>
    </xf>
    <xf numFmtId="14" fontId="25" fillId="4" borderId="30" xfId="0" applyNumberFormat="1" applyFont="1" applyFill="1" applyBorder="1" applyAlignment="1">
      <alignment horizontal="center" vertical="center"/>
    </xf>
    <xf numFmtId="0" fontId="25" fillId="4" borderId="30" xfId="0" applyFont="1" applyFill="1" applyBorder="1" applyAlignment="1">
      <alignment horizontal="center" vertical="center"/>
    </xf>
    <xf numFmtId="1" fontId="25" fillId="4" borderId="30" xfId="0" applyNumberFormat="1" applyFont="1" applyFill="1" applyBorder="1" applyAlignment="1">
      <alignment horizontal="center" vertical="center"/>
    </xf>
    <xf numFmtId="0" fontId="25" fillId="0" borderId="62" xfId="0" applyFont="1" applyBorder="1" applyAlignment="1">
      <alignment horizontal="center" vertical="center"/>
    </xf>
    <xf numFmtId="0" fontId="25" fillId="0" borderId="63" xfId="0" applyFont="1" applyBorder="1" applyAlignment="1">
      <alignment horizontal="center" vertical="center"/>
    </xf>
    <xf numFmtId="0" fontId="25" fillId="0" borderId="64" xfId="0" applyFont="1" applyBorder="1" applyAlignment="1">
      <alignment horizontal="center" vertical="center"/>
    </xf>
    <xf numFmtId="0" fontId="25" fillId="0" borderId="65" xfId="0" applyFont="1" applyBorder="1" applyAlignment="1">
      <alignment horizontal="left" vertical="center" wrapText="1"/>
    </xf>
    <xf numFmtId="0" fontId="47" fillId="0" borderId="66" xfId="0" applyFont="1" applyBorder="1" applyAlignment="1">
      <alignment horizontal="left" vertical="center" wrapText="1"/>
    </xf>
    <xf numFmtId="0" fontId="47" fillId="0" borderId="67" xfId="0" applyFont="1" applyBorder="1" applyAlignment="1">
      <alignment horizontal="left" vertical="center" wrapText="1"/>
    </xf>
    <xf numFmtId="0" fontId="25" fillId="0" borderId="68" xfId="0" applyFont="1" applyBorder="1" applyAlignment="1">
      <alignment horizontal="center" vertical="center"/>
    </xf>
    <xf numFmtId="0" fontId="25" fillId="0" borderId="69" xfId="0" applyFont="1" applyBorder="1" applyAlignment="1">
      <alignment horizontal="center" vertical="center"/>
    </xf>
    <xf numFmtId="0" fontId="25" fillId="0" borderId="70" xfId="0" applyFont="1" applyBorder="1" applyAlignment="1">
      <alignment horizontal="center" vertical="center"/>
    </xf>
    <xf numFmtId="0" fontId="25" fillId="0" borderId="66" xfId="0" applyFont="1" applyBorder="1" applyAlignment="1">
      <alignment horizontal="left" vertical="center" wrapText="1"/>
    </xf>
    <xf numFmtId="0" fontId="25" fillId="0" borderId="67" xfId="0" applyFont="1" applyBorder="1" applyAlignment="1">
      <alignment horizontal="left" vertical="center" wrapText="1"/>
    </xf>
    <xf numFmtId="0" fontId="74" fillId="6" borderId="11" xfId="4" applyFont="1" applyFill="1" applyBorder="1" applyAlignment="1">
      <alignment horizontal="left" vertical="center" wrapText="1" indent="2"/>
    </xf>
  </cellXfs>
  <cellStyles count="5">
    <cellStyle name="Hyperlink" xfId="4" builtinId="8"/>
    <cellStyle name="Normal" xfId="0" builtinId="0"/>
    <cellStyle name="Normal 2" xfId="2" xr:uid="{8FCDBDE7-A105-4D2E-BB71-63204EAF50C7}"/>
    <cellStyle name="Normal 3" xfId="1" xr:uid="{590E2AA4-BB80-4532-B475-FC726D15D402}"/>
    <cellStyle name="Normal 4" xfId="3" xr:uid="{6D84E48B-CFFB-4CA6-88B7-9DC4DFF1496E}"/>
  </cellStyles>
  <dxfs count="1362">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theme="0"/>
      </font>
      <fill>
        <patternFill patternType="none">
          <bgColor auto="1"/>
        </patternFill>
      </fill>
      <border>
        <left style="thin">
          <color theme="0"/>
        </left>
        <right style="thin">
          <color theme="0"/>
        </right>
        <top style="thin">
          <color theme="0"/>
        </top>
        <bottom style="thin">
          <color theme="0"/>
        </bottom>
        <vertical/>
        <horizontal/>
      </border>
    </dxf>
    <dxf>
      <font>
        <color theme="0"/>
      </font>
      <fill>
        <patternFill patternType="none">
          <bgColor auto="1"/>
        </patternFill>
      </fill>
      <border>
        <left style="thin">
          <color theme="0"/>
        </left>
        <right style="thin">
          <color theme="0"/>
        </right>
        <top style="thin">
          <color theme="0"/>
        </top>
        <bottom style="thin">
          <color theme="0"/>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ill>
        <patternFill>
          <bgColor theme="0"/>
        </patternFill>
      </fill>
      <border>
        <left style="thin">
          <color theme="0"/>
        </left>
        <right style="thin">
          <color theme="0"/>
        </right>
        <top style="thin">
          <color theme="0"/>
        </top>
        <bottom style="thin">
          <color theme="0"/>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right/>
        <top/>
        <bottom/>
        <vertical/>
        <horizontal/>
      </border>
    </dxf>
    <dxf>
      <font>
        <color rgb="FF001E46"/>
      </font>
      <fill>
        <patternFill>
          <bgColor rgb="FF001E46"/>
        </patternFill>
      </fill>
      <border>
        <left/>
        <right/>
        <top/>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B9D9EB"/>
      </font>
      <fill>
        <patternFill>
          <bgColor rgb="FFB9D9EB"/>
        </patternFill>
      </fill>
      <border>
        <left style="thin">
          <color auto="1"/>
        </left>
        <right style="thin">
          <color auto="1"/>
        </right>
        <top style="thin">
          <color auto="1"/>
        </top>
        <bottom style="thin">
          <color auto="1"/>
        </bottom>
        <vertical/>
        <horizontal/>
      </border>
    </dxf>
    <dxf>
      <font>
        <color theme="0"/>
      </font>
      <fill>
        <patternFill patternType="none">
          <bgColor auto="1"/>
        </patternFill>
      </fill>
      <border>
        <left style="thin">
          <color theme="0"/>
        </left>
        <right style="thin">
          <color theme="0"/>
        </right>
        <top style="thin">
          <color theme="0"/>
        </top>
        <bottom style="thin">
          <color theme="0"/>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b/>
        <i val="0"/>
        <color rgb="FF001E46"/>
      </font>
      <fill>
        <patternFill>
          <bgColor rgb="FFB9D9EB"/>
        </patternFill>
      </fill>
      <border>
        <left style="thin">
          <color auto="1"/>
        </left>
        <right style="thin">
          <color auto="1"/>
        </right>
        <top style="thin">
          <color auto="1"/>
        </top>
        <bottom style="thin">
          <color auto="1"/>
        </bottom>
        <vertical/>
        <horizontal/>
      </border>
    </dxf>
    <dxf>
      <font>
        <color rgb="FF001E46"/>
      </font>
      <fill>
        <patternFill>
          <bgColor rgb="FFB9D9EB"/>
        </patternFill>
      </fill>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theme="0"/>
      </font>
      <fill>
        <patternFill>
          <bgColor rgb="FF004B87"/>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theme="6"/>
      </font>
      <fill>
        <patternFill>
          <bgColor theme="6"/>
        </patternFill>
      </fill>
      <border>
        <left style="thin">
          <color theme="6"/>
        </left>
        <right style="thin">
          <color theme="6"/>
        </right>
        <top style="thin">
          <color theme="6"/>
        </top>
        <bottom style="thin">
          <color theme="6"/>
        </bottom>
        <vertical/>
        <horizontal/>
      </border>
    </dxf>
    <dxf>
      <font>
        <color rgb="FF001E46"/>
      </font>
      <fill>
        <patternFill>
          <bgColor rgb="FF001E46"/>
        </patternFill>
      </fill>
      <border>
        <left/>
        <right/>
        <top/>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fgColor auto="1"/>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right/>
        <top/>
        <bottom/>
        <vertical/>
        <horizontal/>
      </border>
    </dxf>
    <dxf>
      <font>
        <color rgb="FF001E46"/>
      </font>
      <fill>
        <patternFill>
          <fgColor rgb="FF001E46"/>
          <bgColor rgb="FF001E46"/>
        </patternFill>
      </fill>
      <border>
        <left/>
        <right/>
        <top/>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right/>
        <top/>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right/>
        <top/>
        <bottom/>
        <vertical/>
        <horizontal/>
      </border>
    </dxf>
    <dxf>
      <font>
        <color rgb="FF001E46"/>
      </font>
      <fill>
        <patternFill>
          <bgColor rgb="FF001E46"/>
        </patternFill>
      </fill>
      <border>
        <left/>
        <right/>
        <top/>
        <bottom/>
        <vertical/>
        <horizontal/>
      </border>
    </dxf>
    <dxf>
      <font>
        <color rgb="FF001E46"/>
      </font>
      <fill>
        <patternFill>
          <bgColor rgb="FF001E46"/>
        </patternFill>
      </fill>
      <border>
        <left/>
        <right/>
        <top/>
        <bottom/>
        <vertical/>
        <horizontal/>
      </border>
    </dxf>
    <dxf>
      <font>
        <color rgb="FF001E46"/>
      </font>
      <fill>
        <patternFill>
          <bgColor rgb="FF001E46"/>
        </patternFill>
      </fill>
      <border>
        <left/>
        <right/>
        <top/>
        <bottom/>
        <vertical/>
        <horizontal/>
      </border>
    </dxf>
    <dxf>
      <font>
        <color rgb="FF001E46"/>
      </font>
      <fill>
        <patternFill>
          <bgColor rgb="FF001E46"/>
        </patternFill>
      </fill>
      <border>
        <left/>
        <right/>
        <top/>
        <bottom/>
        <vertical/>
        <horizontal/>
      </border>
    </dxf>
    <dxf>
      <font>
        <color rgb="FF001E46"/>
      </font>
      <fill>
        <patternFill>
          <bgColor rgb="FF001E46"/>
        </patternFill>
      </fill>
      <border>
        <left/>
        <right/>
        <top/>
        <bottom/>
        <vertical/>
        <horizontal/>
      </border>
    </dxf>
    <dxf>
      <font>
        <color rgb="FF001E46"/>
      </font>
      <fill>
        <patternFill>
          <bgColor rgb="FF001E46"/>
        </patternFill>
      </fill>
      <border>
        <left/>
        <right/>
        <top/>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b val="0"/>
        <i val="0"/>
        <color rgb="FF001E46"/>
      </font>
      <fill>
        <patternFill>
          <bgColor rgb="FFB9D9EB"/>
        </patternFill>
      </fill>
      <border>
        <left style="thin">
          <color auto="1"/>
        </left>
        <right style="thin">
          <color auto="1"/>
        </right>
        <top style="thin">
          <color auto="1"/>
        </top>
        <bottom style="thin">
          <color auto="1"/>
        </bottom>
        <vertical/>
        <horizontal/>
      </border>
    </dxf>
    <dxf>
      <font>
        <b val="0"/>
        <i val="0"/>
        <color rgb="FF001E46"/>
      </font>
      <fill>
        <patternFill>
          <bgColor rgb="FFB9D9EB"/>
        </patternFill>
      </fill>
      <border>
        <left style="thin">
          <color auto="1"/>
        </left>
        <right style="thin">
          <color auto="1"/>
        </right>
        <top style="thin">
          <color auto="1"/>
        </top>
        <bottom style="thin">
          <color auto="1"/>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b/>
        <i val="0"/>
        <color rgb="FF001E46"/>
      </font>
      <fill>
        <patternFill>
          <bgColor rgb="FFB9D9EB"/>
        </patternFill>
      </fill>
      <border>
        <left style="thin">
          <color auto="1"/>
        </left>
        <right style="thin">
          <color auto="1"/>
        </right>
        <top style="thin">
          <color auto="1"/>
        </top>
        <bottom style="thin">
          <color auto="1"/>
        </bottom>
        <vertical/>
        <horizontal/>
      </border>
    </dxf>
    <dxf>
      <font>
        <color rgb="FF001E46"/>
      </font>
      <fill>
        <patternFill>
          <bgColor rgb="FFB9D9EB"/>
        </patternFill>
      </fill>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theme="0"/>
      </font>
      <fill>
        <patternFill>
          <bgColor rgb="FF004B87"/>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theme="6"/>
      </font>
      <fill>
        <patternFill>
          <bgColor theme="6"/>
        </patternFill>
      </fill>
      <border>
        <left style="thin">
          <color theme="6"/>
        </left>
        <right style="thin">
          <color theme="6"/>
        </right>
        <top style="thin">
          <color theme="6"/>
        </top>
        <bottom style="thin">
          <color theme="6"/>
        </bottom>
        <vertical/>
        <horizontal/>
      </border>
    </dxf>
    <dxf>
      <font>
        <color rgb="FF001E46"/>
      </font>
      <fill>
        <patternFill>
          <bgColor rgb="FF001E46"/>
        </patternFill>
      </fill>
      <border>
        <left/>
        <right/>
        <top/>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fgColor auto="1"/>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right/>
        <top/>
        <bottom/>
        <vertical/>
        <horizontal/>
      </border>
    </dxf>
    <dxf>
      <font>
        <color rgb="FF001E46"/>
      </font>
      <fill>
        <patternFill>
          <fgColor rgb="FF001E46"/>
          <bgColor rgb="FF001E46"/>
        </patternFill>
      </fill>
      <border>
        <left/>
        <right/>
        <top/>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right/>
        <top/>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right/>
        <top/>
        <bottom/>
        <vertical/>
        <horizontal/>
      </border>
    </dxf>
    <dxf>
      <font>
        <color rgb="FF001E46"/>
      </font>
      <fill>
        <patternFill>
          <bgColor rgb="FF001E46"/>
        </patternFill>
      </fill>
      <border>
        <left/>
        <right/>
        <top/>
        <bottom/>
        <vertical/>
        <horizontal/>
      </border>
    </dxf>
    <dxf>
      <font>
        <color rgb="FF001E46"/>
      </font>
      <fill>
        <patternFill>
          <bgColor rgb="FF001E46"/>
        </patternFill>
      </fill>
      <border>
        <left/>
        <right/>
        <top/>
        <bottom/>
        <vertical/>
        <horizontal/>
      </border>
    </dxf>
    <dxf>
      <font>
        <color rgb="FF001E46"/>
      </font>
      <fill>
        <patternFill>
          <bgColor rgb="FF001E46"/>
        </patternFill>
      </fill>
      <border>
        <left/>
        <right/>
        <top/>
        <bottom/>
        <vertical/>
        <horizontal/>
      </border>
    </dxf>
    <dxf>
      <font>
        <color rgb="FF001E46"/>
      </font>
      <fill>
        <patternFill>
          <bgColor rgb="FF001E46"/>
        </patternFill>
      </fill>
      <border>
        <left/>
        <right/>
        <top/>
        <bottom/>
        <vertical/>
        <horizontal/>
      </border>
    </dxf>
    <dxf>
      <font>
        <color rgb="FF001E46"/>
      </font>
      <fill>
        <patternFill>
          <bgColor rgb="FF001E46"/>
        </patternFill>
      </fill>
      <border>
        <left/>
        <right/>
        <top/>
        <bottom/>
        <vertical/>
        <horizontal/>
      </border>
    </dxf>
    <dxf>
      <font>
        <color rgb="FF001E46"/>
      </font>
      <fill>
        <patternFill>
          <bgColor rgb="FF001E46"/>
        </patternFill>
      </fill>
      <border>
        <left/>
        <right/>
        <top/>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b val="0"/>
        <i val="0"/>
        <color rgb="FF001E46"/>
      </font>
      <fill>
        <patternFill>
          <bgColor rgb="FFB9D9EB"/>
        </patternFill>
      </fill>
      <border>
        <left style="thin">
          <color auto="1"/>
        </left>
        <right style="thin">
          <color auto="1"/>
        </right>
        <top style="thin">
          <color auto="1"/>
        </top>
        <bottom style="thin">
          <color auto="1"/>
        </bottom>
        <vertical/>
        <horizontal/>
      </border>
    </dxf>
    <dxf>
      <font>
        <b val="0"/>
        <i val="0"/>
        <color rgb="FF001E46"/>
      </font>
      <fill>
        <patternFill>
          <bgColor rgb="FFB9D9EB"/>
        </patternFill>
      </fill>
      <border>
        <left style="thin">
          <color auto="1"/>
        </left>
        <right style="thin">
          <color auto="1"/>
        </right>
        <top style="thin">
          <color auto="1"/>
        </top>
        <bottom style="thin">
          <color auto="1"/>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b/>
        <i val="0"/>
        <color rgb="FF001E46"/>
      </font>
      <fill>
        <patternFill>
          <bgColor rgb="FFB9D9EB"/>
        </patternFill>
      </fill>
      <border>
        <left style="thin">
          <color auto="1"/>
        </left>
        <right style="thin">
          <color auto="1"/>
        </right>
        <top style="thin">
          <color auto="1"/>
        </top>
        <bottom style="thin">
          <color auto="1"/>
        </bottom>
        <vertical/>
        <horizontal/>
      </border>
    </dxf>
    <dxf>
      <font>
        <color rgb="FF001E46"/>
      </font>
      <fill>
        <patternFill>
          <bgColor rgb="FFB9D9EB"/>
        </patternFill>
      </fill>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theme="0"/>
      </font>
      <fill>
        <patternFill>
          <bgColor rgb="FF004B87"/>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theme="6"/>
      </font>
      <fill>
        <patternFill>
          <bgColor theme="6"/>
        </patternFill>
      </fill>
      <border>
        <left style="thin">
          <color theme="6"/>
        </left>
        <right style="thin">
          <color theme="6"/>
        </right>
        <top style="thin">
          <color theme="6"/>
        </top>
        <bottom style="thin">
          <color theme="6"/>
        </bottom>
        <vertical/>
        <horizontal/>
      </border>
    </dxf>
    <dxf>
      <font>
        <color rgb="FF001E46"/>
      </font>
      <fill>
        <patternFill>
          <bgColor rgb="FF001E46"/>
        </patternFill>
      </fill>
      <border>
        <left/>
        <right/>
        <top/>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fgColor auto="1"/>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right/>
        <top/>
        <bottom/>
        <vertical/>
        <horizontal/>
      </border>
    </dxf>
    <dxf>
      <font>
        <color rgb="FF001E46"/>
      </font>
      <fill>
        <patternFill>
          <fgColor rgb="FF001E46"/>
          <bgColor rgb="FF001E46"/>
        </patternFill>
      </fill>
      <border>
        <left/>
        <right/>
        <top/>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right/>
        <top/>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right/>
        <top/>
        <bottom/>
        <vertical/>
        <horizontal/>
      </border>
    </dxf>
    <dxf>
      <font>
        <color rgb="FF001E46"/>
      </font>
      <fill>
        <patternFill>
          <bgColor rgb="FF001E46"/>
        </patternFill>
      </fill>
      <border>
        <left/>
        <right/>
        <top/>
        <bottom/>
        <vertical/>
        <horizontal/>
      </border>
    </dxf>
    <dxf>
      <font>
        <color rgb="FF001E46"/>
      </font>
      <fill>
        <patternFill>
          <bgColor rgb="FF001E46"/>
        </patternFill>
      </fill>
      <border>
        <left/>
        <right/>
        <top/>
        <bottom/>
        <vertical/>
        <horizontal/>
      </border>
    </dxf>
    <dxf>
      <font>
        <color rgb="FF001E46"/>
      </font>
      <fill>
        <patternFill>
          <bgColor rgb="FF001E46"/>
        </patternFill>
      </fill>
      <border>
        <left/>
        <right/>
        <top/>
        <bottom/>
        <vertical/>
        <horizontal/>
      </border>
    </dxf>
    <dxf>
      <font>
        <color rgb="FF001E46"/>
      </font>
      <fill>
        <patternFill>
          <bgColor rgb="FF001E46"/>
        </patternFill>
      </fill>
      <border>
        <left/>
        <right/>
        <top/>
        <bottom/>
        <vertical/>
        <horizontal/>
      </border>
    </dxf>
    <dxf>
      <font>
        <color rgb="FF001E46"/>
      </font>
      <fill>
        <patternFill>
          <bgColor rgb="FF001E46"/>
        </patternFill>
      </fill>
      <border>
        <left/>
        <right/>
        <top/>
        <bottom/>
        <vertical/>
        <horizontal/>
      </border>
    </dxf>
    <dxf>
      <font>
        <color rgb="FF001E46"/>
      </font>
      <fill>
        <patternFill>
          <bgColor rgb="FF001E46"/>
        </patternFill>
      </fill>
      <border>
        <left/>
        <right/>
        <top/>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b val="0"/>
        <i val="0"/>
        <color rgb="FF001E46"/>
      </font>
      <fill>
        <patternFill>
          <bgColor rgb="FFB9D9EB"/>
        </patternFill>
      </fill>
      <border>
        <left style="thin">
          <color auto="1"/>
        </left>
        <right style="thin">
          <color auto="1"/>
        </right>
        <top style="thin">
          <color auto="1"/>
        </top>
        <bottom style="thin">
          <color auto="1"/>
        </bottom>
        <vertical/>
        <horizontal/>
      </border>
    </dxf>
    <dxf>
      <font>
        <b val="0"/>
        <i val="0"/>
        <color rgb="FF001E46"/>
      </font>
      <fill>
        <patternFill>
          <bgColor rgb="FFB9D9EB"/>
        </patternFill>
      </fill>
      <border>
        <left style="thin">
          <color auto="1"/>
        </left>
        <right style="thin">
          <color auto="1"/>
        </right>
        <top style="thin">
          <color auto="1"/>
        </top>
        <bottom style="thin">
          <color auto="1"/>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b/>
        <i val="0"/>
        <color rgb="FF001E46"/>
      </font>
      <fill>
        <patternFill>
          <bgColor rgb="FFB9D9EB"/>
        </patternFill>
      </fill>
      <border>
        <left style="thin">
          <color auto="1"/>
        </left>
        <right style="thin">
          <color auto="1"/>
        </right>
        <top style="thin">
          <color auto="1"/>
        </top>
        <bottom style="thin">
          <color auto="1"/>
        </bottom>
        <vertical/>
        <horizontal/>
      </border>
    </dxf>
    <dxf>
      <font>
        <color rgb="FF001E46"/>
      </font>
      <fill>
        <patternFill>
          <bgColor rgb="FFB9D9EB"/>
        </patternFill>
      </fill>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theme="0"/>
      </font>
      <fill>
        <patternFill>
          <bgColor rgb="FF004B87"/>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theme="6"/>
      </font>
      <fill>
        <patternFill>
          <bgColor theme="6"/>
        </patternFill>
      </fill>
      <border>
        <left style="thin">
          <color theme="6"/>
        </left>
        <right style="thin">
          <color theme="6"/>
        </right>
        <top style="thin">
          <color theme="6"/>
        </top>
        <bottom style="thin">
          <color theme="6"/>
        </bottom>
        <vertical/>
        <horizontal/>
      </border>
    </dxf>
    <dxf>
      <font>
        <color rgb="FF001E46"/>
      </font>
      <fill>
        <patternFill>
          <bgColor rgb="FF001E46"/>
        </patternFill>
      </fill>
      <border>
        <left/>
        <right/>
        <top/>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fgColor auto="1"/>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right/>
        <top/>
        <bottom/>
        <vertical/>
        <horizontal/>
      </border>
    </dxf>
    <dxf>
      <font>
        <color rgb="FF001E46"/>
      </font>
      <fill>
        <patternFill>
          <fgColor rgb="FF001E46"/>
          <bgColor rgb="FF001E46"/>
        </patternFill>
      </fill>
      <border>
        <left/>
        <right/>
        <top/>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right/>
        <top/>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right/>
        <top/>
        <bottom/>
        <vertical/>
        <horizontal/>
      </border>
    </dxf>
    <dxf>
      <font>
        <color rgb="FF001E46"/>
      </font>
      <fill>
        <patternFill>
          <bgColor rgb="FF001E46"/>
        </patternFill>
      </fill>
      <border>
        <left/>
        <right/>
        <top/>
        <bottom/>
        <vertical/>
        <horizontal/>
      </border>
    </dxf>
    <dxf>
      <font>
        <color rgb="FF001E46"/>
      </font>
      <fill>
        <patternFill>
          <bgColor rgb="FF001E46"/>
        </patternFill>
      </fill>
      <border>
        <left/>
        <right/>
        <top/>
        <bottom/>
        <vertical/>
        <horizontal/>
      </border>
    </dxf>
    <dxf>
      <font>
        <color rgb="FF001E46"/>
      </font>
      <fill>
        <patternFill>
          <bgColor rgb="FF001E46"/>
        </patternFill>
      </fill>
      <border>
        <left/>
        <right/>
        <top/>
        <bottom/>
        <vertical/>
        <horizontal/>
      </border>
    </dxf>
    <dxf>
      <font>
        <color rgb="FF001E46"/>
      </font>
      <fill>
        <patternFill>
          <bgColor rgb="FF001E46"/>
        </patternFill>
      </fill>
      <border>
        <left/>
        <right/>
        <top/>
        <bottom/>
        <vertical/>
        <horizontal/>
      </border>
    </dxf>
    <dxf>
      <font>
        <color rgb="FF001E46"/>
      </font>
      <fill>
        <patternFill>
          <bgColor rgb="FF001E46"/>
        </patternFill>
      </fill>
      <border>
        <left/>
        <right/>
        <top/>
        <bottom/>
        <vertical/>
        <horizontal/>
      </border>
    </dxf>
    <dxf>
      <font>
        <color rgb="FF001E46"/>
      </font>
      <fill>
        <patternFill>
          <bgColor rgb="FF001E46"/>
        </patternFill>
      </fill>
      <border>
        <left/>
        <right/>
        <top/>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b val="0"/>
        <i val="0"/>
        <color rgb="FF001E46"/>
      </font>
      <fill>
        <patternFill>
          <bgColor rgb="FFB9D9EB"/>
        </patternFill>
      </fill>
      <border>
        <left style="thin">
          <color auto="1"/>
        </left>
        <right style="thin">
          <color auto="1"/>
        </right>
        <top style="thin">
          <color auto="1"/>
        </top>
        <bottom style="thin">
          <color auto="1"/>
        </bottom>
        <vertical/>
        <horizontal/>
      </border>
    </dxf>
    <dxf>
      <font>
        <b val="0"/>
        <i val="0"/>
        <color rgb="FF001E46"/>
      </font>
      <fill>
        <patternFill>
          <bgColor rgb="FFB9D9EB"/>
        </patternFill>
      </fill>
      <border>
        <left style="thin">
          <color auto="1"/>
        </left>
        <right style="thin">
          <color auto="1"/>
        </right>
        <top style="thin">
          <color auto="1"/>
        </top>
        <bottom style="thin">
          <color auto="1"/>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b/>
        <i val="0"/>
        <color rgb="FF001E46"/>
      </font>
      <fill>
        <patternFill>
          <bgColor rgb="FFB9D9EB"/>
        </patternFill>
      </fill>
      <border>
        <left style="thin">
          <color auto="1"/>
        </left>
        <right style="thin">
          <color auto="1"/>
        </right>
        <top style="thin">
          <color auto="1"/>
        </top>
        <bottom style="thin">
          <color auto="1"/>
        </bottom>
        <vertical/>
        <horizontal/>
      </border>
    </dxf>
    <dxf>
      <font>
        <color rgb="FF001E46"/>
      </font>
      <fill>
        <patternFill>
          <bgColor rgb="FFB9D9EB"/>
        </patternFill>
      </fill>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theme="0"/>
      </font>
      <fill>
        <patternFill>
          <bgColor rgb="FF004B87"/>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theme="6"/>
      </font>
      <fill>
        <patternFill>
          <bgColor theme="6"/>
        </patternFill>
      </fill>
      <border>
        <left style="thin">
          <color theme="6"/>
        </left>
        <right style="thin">
          <color theme="6"/>
        </right>
        <top style="thin">
          <color theme="6"/>
        </top>
        <bottom style="thin">
          <color theme="6"/>
        </bottom>
        <vertical/>
        <horizontal/>
      </border>
    </dxf>
    <dxf>
      <font>
        <color rgb="FF001E46"/>
      </font>
      <fill>
        <patternFill>
          <bgColor rgb="FF001E46"/>
        </patternFill>
      </fill>
      <border>
        <left/>
        <right/>
        <top/>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fgColor auto="1"/>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right/>
        <top/>
        <bottom/>
        <vertical/>
        <horizontal/>
      </border>
    </dxf>
    <dxf>
      <font>
        <color rgb="FF001E46"/>
      </font>
      <fill>
        <patternFill>
          <fgColor rgb="FF001E46"/>
          <bgColor rgb="FF001E46"/>
        </patternFill>
      </fill>
      <border>
        <left/>
        <right/>
        <top/>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right/>
        <top/>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right/>
        <top/>
        <bottom/>
        <vertical/>
        <horizontal/>
      </border>
    </dxf>
    <dxf>
      <font>
        <color rgb="FF001E46"/>
      </font>
      <fill>
        <patternFill>
          <bgColor rgb="FF001E46"/>
        </patternFill>
      </fill>
      <border>
        <left/>
        <right/>
        <top/>
        <bottom/>
        <vertical/>
        <horizontal/>
      </border>
    </dxf>
    <dxf>
      <font>
        <color rgb="FF001E46"/>
      </font>
      <fill>
        <patternFill>
          <bgColor rgb="FF001E46"/>
        </patternFill>
      </fill>
      <border>
        <left/>
        <right/>
        <top/>
        <bottom/>
        <vertical/>
        <horizontal/>
      </border>
    </dxf>
    <dxf>
      <font>
        <color rgb="FF001E46"/>
      </font>
      <fill>
        <patternFill>
          <bgColor rgb="FF001E46"/>
        </patternFill>
      </fill>
      <border>
        <left/>
        <right/>
        <top/>
        <bottom/>
        <vertical/>
        <horizontal/>
      </border>
    </dxf>
    <dxf>
      <font>
        <color rgb="FF001E46"/>
      </font>
      <fill>
        <patternFill>
          <bgColor rgb="FF001E46"/>
        </patternFill>
      </fill>
      <border>
        <left/>
        <right/>
        <top/>
        <bottom/>
        <vertical/>
        <horizontal/>
      </border>
    </dxf>
    <dxf>
      <font>
        <color rgb="FF001E46"/>
      </font>
      <fill>
        <patternFill>
          <bgColor rgb="FF001E46"/>
        </patternFill>
      </fill>
      <border>
        <left/>
        <right/>
        <top/>
        <bottom/>
        <vertical/>
        <horizontal/>
      </border>
    </dxf>
    <dxf>
      <font>
        <color rgb="FF001E46"/>
      </font>
      <fill>
        <patternFill>
          <bgColor rgb="FF001E46"/>
        </patternFill>
      </fill>
      <border>
        <left/>
        <right/>
        <top/>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b val="0"/>
        <i val="0"/>
        <color rgb="FF001E46"/>
      </font>
      <fill>
        <patternFill>
          <bgColor rgb="FFB9D9EB"/>
        </patternFill>
      </fill>
      <border>
        <left style="thin">
          <color auto="1"/>
        </left>
        <right style="thin">
          <color auto="1"/>
        </right>
        <top style="thin">
          <color auto="1"/>
        </top>
        <bottom style="thin">
          <color auto="1"/>
        </bottom>
        <vertical/>
        <horizontal/>
      </border>
    </dxf>
    <dxf>
      <font>
        <b val="0"/>
        <i val="0"/>
        <color rgb="FF001E46"/>
      </font>
      <fill>
        <patternFill>
          <bgColor rgb="FFB9D9EB"/>
        </patternFill>
      </fill>
      <border>
        <left style="thin">
          <color auto="1"/>
        </left>
        <right style="thin">
          <color auto="1"/>
        </right>
        <top style="thin">
          <color auto="1"/>
        </top>
        <bottom style="thin">
          <color auto="1"/>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b/>
        <i val="0"/>
        <color rgb="FF001E46"/>
      </font>
      <fill>
        <patternFill>
          <bgColor rgb="FFB9D9EB"/>
        </patternFill>
      </fill>
      <border>
        <left style="thin">
          <color auto="1"/>
        </left>
        <right style="thin">
          <color auto="1"/>
        </right>
        <top style="thin">
          <color auto="1"/>
        </top>
        <bottom style="thin">
          <color auto="1"/>
        </bottom>
        <vertical/>
        <horizontal/>
      </border>
    </dxf>
    <dxf>
      <font>
        <color rgb="FF001E46"/>
      </font>
      <fill>
        <patternFill>
          <bgColor rgb="FFB9D9EB"/>
        </patternFill>
      </fill>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theme="0"/>
      </font>
      <fill>
        <patternFill>
          <bgColor rgb="FF004B87"/>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theme="6"/>
      </font>
      <fill>
        <patternFill>
          <bgColor theme="6"/>
        </patternFill>
      </fill>
      <border>
        <left style="thin">
          <color theme="6"/>
        </left>
        <right style="thin">
          <color theme="6"/>
        </right>
        <top style="thin">
          <color theme="6"/>
        </top>
        <bottom style="thin">
          <color theme="6"/>
        </bottom>
        <vertical/>
        <horizontal/>
      </border>
    </dxf>
    <dxf>
      <font>
        <color rgb="FF001E46"/>
      </font>
      <fill>
        <patternFill>
          <bgColor rgb="FF001E46"/>
        </patternFill>
      </fill>
      <border>
        <left/>
        <right/>
        <top/>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fgColor auto="1"/>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right/>
        <top/>
        <bottom/>
        <vertical/>
        <horizontal/>
      </border>
    </dxf>
    <dxf>
      <font>
        <color rgb="FF001E46"/>
      </font>
      <fill>
        <patternFill>
          <fgColor rgb="FF001E46"/>
          <bgColor rgb="FF001E46"/>
        </patternFill>
      </fill>
      <border>
        <left/>
        <right/>
        <top/>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right/>
        <top/>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right/>
        <top/>
        <bottom/>
        <vertical/>
        <horizontal/>
      </border>
    </dxf>
    <dxf>
      <font>
        <color rgb="FF001E46"/>
      </font>
      <fill>
        <patternFill>
          <bgColor rgb="FF001E46"/>
        </patternFill>
      </fill>
      <border>
        <left/>
        <right/>
        <top/>
        <bottom/>
        <vertical/>
        <horizontal/>
      </border>
    </dxf>
    <dxf>
      <font>
        <color rgb="FF001E46"/>
      </font>
      <fill>
        <patternFill>
          <bgColor rgb="FF001E46"/>
        </patternFill>
      </fill>
      <border>
        <left/>
        <right/>
        <top/>
        <bottom/>
        <vertical/>
        <horizontal/>
      </border>
    </dxf>
    <dxf>
      <font>
        <color rgb="FF001E46"/>
      </font>
      <fill>
        <patternFill>
          <bgColor rgb="FF001E46"/>
        </patternFill>
      </fill>
      <border>
        <left/>
        <right/>
        <top/>
        <bottom/>
        <vertical/>
        <horizontal/>
      </border>
    </dxf>
    <dxf>
      <font>
        <color rgb="FF001E46"/>
      </font>
      <fill>
        <patternFill>
          <bgColor rgb="FF001E46"/>
        </patternFill>
      </fill>
      <border>
        <left/>
        <right/>
        <top/>
        <bottom/>
        <vertical/>
        <horizontal/>
      </border>
    </dxf>
    <dxf>
      <font>
        <color rgb="FF001E46"/>
      </font>
      <fill>
        <patternFill>
          <bgColor rgb="FF001E46"/>
        </patternFill>
      </fill>
      <border>
        <left/>
        <right/>
        <top/>
        <bottom/>
        <vertical/>
        <horizontal/>
      </border>
    </dxf>
    <dxf>
      <font>
        <color rgb="FF001E46"/>
      </font>
      <fill>
        <patternFill>
          <bgColor rgb="FF001E46"/>
        </patternFill>
      </fill>
      <border>
        <left/>
        <right/>
        <top/>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b val="0"/>
        <i val="0"/>
        <color rgb="FF001E46"/>
      </font>
      <fill>
        <patternFill>
          <bgColor rgb="FFB9D9EB"/>
        </patternFill>
      </fill>
      <border>
        <left style="thin">
          <color auto="1"/>
        </left>
        <right style="thin">
          <color auto="1"/>
        </right>
        <top style="thin">
          <color auto="1"/>
        </top>
        <bottom style="thin">
          <color auto="1"/>
        </bottom>
        <vertical/>
        <horizontal/>
      </border>
    </dxf>
    <dxf>
      <font>
        <b val="0"/>
        <i val="0"/>
        <color rgb="FF001E46"/>
      </font>
      <fill>
        <patternFill>
          <bgColor rgb="FFB9D9EB"/>
        </patternFill>
      </fill>
      <border>
        <left style="thin">
          <color auto="1"/>
        </left>
        <right style="thin">
          <color auto="1"/>
        </right>
        <top style="thin">
          <color auto="1"/>
        </top>
        <bottom style="thin">
          <color auto="1"/>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b/>
        <i val="0"/>
        <color rgb="FF001E46"/>
      </font>
      <fill>
        <patternFill>
          <bgColor rgb="FFB9D9EB"/>
        </patternFill>
      </fill>
      <border>
        <left style="thin">
          <color auto="1"/>
        </left>
        <right style="thin">
          <color auto="1"/>
        </right>
        <top style="thin">
          <color auto="1"/>
        </top>
        <bottom style="thin">
          <color auto="1"/>
        </bottom>
        <vertical/>
        <horizontal/>
      </border>
    </dxf>
    <dxf>
      <font>
        <color rgb="FF001E46"/>
      </font>
      <fill>
        <patternFill>
          <bgColor rgb="FFB9D9EB"/>
        </patternFill>
      </fill>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theme="0"/>
      </font>
      <fill>
        <patternFill>
          <bgColor rgb="FF004B87"/>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theme="6"/>
      </font>
      <fill>
        <patternFill>
          <bgColor theme="6"/>
        </patternFill>
      </fill>
      <border>
        <left style="thin">
          <color theme="6"/>
        </left>
        <right style="thin">
          <color theme="6"/>
        </right>
        <top style="thin">
          <color theme="6"/>
        </top>
        <bottom style="thin">
          <color theme="6"/>
        </bottom>
        <vertical/>
        <horizontal/>
      </border>
    </dxf>
    <dxf>
      <font>
        <color rgb="FF001E46"/>
      </font>
      <fill>
        <patternFill>
          <bgColor rgb="FF001E46"/>
        </patternFill>
      </fill>
      <border>
        <left/>
        <right/>
        <top/>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fgColor auto="1"/>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right/>
        <top/>
        <bottom/>
        <vertical/>
        <horizontal/>
      </border>
    </dxf>
    <dxf>
      <font>
        <color rgb="FF001E46"/>
      </font>
      <fill>
        <patternFill>
          <fgColor rgb="FF001E46"/>
          <bgColor rgb="FF001E46"/>
        </patternFill>
      </fill>
      <border>
        <left/>
        <right/>
        <top/>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right/>
        <top/>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right/>
        <top/>
        <bottom/>
        <vertical/>
        <horizontal/>
      </border>
    </dxf>
    <dxf>
      <font>
        <color rgb="FF001E46"/>
      </font>
      <fill>
        <patternFill>
          <bgColor rgb="FF001E46"/>
        </patternFill>
      </fill>
      <border>
        <left/>
        <right/>
        <top/>
        <bottom/>
        <vertical/>
        <horizontal/>
      </border>
    </dxf>
    <dxf>
      <font>
        <color rgb="FF001E46"/>
      </font>
      <fill>
        <patternFill>
          <bgColor rgb="FF001E46"/>
        </patternFill>
      </fill>
      <border>
        <left/>
        <right/>
        <top/>
        <bottom/>
        <vertical/>
        <horizontal/>
      </border>
    </dxf>
    <dxf>
      <font>
        <color rgb="FF001E46"/>
      </font>
      <fill>
        <patternFill>
          <bgColor rgb="FF001E46"/>
        </patternFill>
      </fill>
      <border>
        <left/>
        <right/>
        <top/>
        <bottom/>
        <vertical/>
        <horizontal/>
      </border>
    </dxf>
    <dxf>
      <font>
        <color rgb="FF001E46"/>
      </font>
      <fill>
        <patternFill>
          <bgColor rgb="FF001E46"/>
        </patternFill>
      </fill>
      <border>
        <left/>
        <right/>
        <top/>
        <bottom/>
        <vertical/>
        <horizontal/>
      </border>
    </dxf>
    <dxf>
      <font>
        <color rgb="FF001E46"/>
      </font>
      <fill>
        <patternFill>
          <bgColor rgb="FF001E46"/>
        </patternFill>
      </fill>
      <border>
        <left/>
        <right/>
        <top/>
        <bottom/>
        <vertical/>
        <horizontal/>
      </border>
    </dxf>
    <dxf>
      <font>
        <color rgb="FF001E46"/>
      </font>
      <fill>
        <patternFill>
          <bgColor rgb="FF001E46"/>
        </patternFill>
      </fill>
      <border>
        <left/>
        <right/>
        <top/>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b val="0"/>
        <i val="0"/>
        <color rgb="FF001E46"/>
      </font>
      <fill>
        <patternFill>
          <bgColor rgb="FFB9D9EB"/>
        </patternFill>
      </fill>
      <border>
        <left style="thin">
          <color auto="1"/>
        </left>
        <right style="thin">
          <color auto="1"/>
        </right>
        <top style="thin">
          <color auto="1"/>
        </top>
        <bottom style="thin">
          <color auto="1"/>
        </bottom>
        <vertical/>
        <horizontal/>
      </border>
    </dxf>
    <dxf>
      <font>
        <b val="0"/>
        <i val="0"/>
        <color rgb="FF001E46"/>
      </font>
      <fill>
        <patternFill>
          <bgColor rgb="FFB9D9EB"/>
        </patternFill>
      </fill>
      <border>
        <left style="thin">
          <color auto="1"/>
        </left>
        <right style="thin">
          <color auto="1"/>
        </right>
        <top style="thin">
          <color auto="1"/>
        </top>
        <bottom style="thin">
          <color auto="1"/>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b/>
        <i val="0"/>
        <color rgb="FF001E46"/>
      </font>
      <fill>
        <patternFill>
          <bgColor rgb="FFB9D9EB"/>
        </patternFill>
      </fill>
      <border>
        <left style="thin">
          <color auto="1"/>
        </left>
        <right style="thin">
          <color auto="1"/>
        </right>
        <top style="thin">
          <color auto="1"/>
        </top>
        <bottom style="thin">
          <color auto="1"/>
        </bottom>
        <vertical/>
        <horizontal/>
      </border>
    </dxf>
    <dxf>
      <font>
        <color rgb="FF001E46"/>
      </font>
      <fill>
        <patternFill>
          <bgColor rgb="FFB9D9EB"/>
        </patternFill>
      </fill>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theme="0"/>
      </font>
      <fill>
        <patternFill>
          <bgColor rgb="FF004B87"/>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theme="6"/>
      </font>
      <fill>
        <patternFill>
          <bgColor theme="6"/>
        </patternFill>
      </fill>
      <border>
        <left style="thin">
          <color theme="6"/>
        </left>
        <right style="thin">
          <color theme="6"/>
        </right>
        <top style="thin">
          <color theme="6"/>
        </top>
        <bottom style="thin">
          <color theme="6"/>
        </bottom>
        <vertical/>
        <horizontal/>
      </border>
    </dxf>
    <dxf>
      <font>
        <color rgb="FF001E46"/>
      </font>
      <fill>
        <patternFill>
          <bgColor rgb="FF001E46"/>
        </patternFill>
      </fill>
      <border>
        <left/>
        <right/>
        <top/>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fgColor auto="1"/>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right/>
        <top/>
        <bottom/>
        <vertical/>
        <horizontal/>
      </border>
    </dxf>
    <dxf>
      <font>
        <color rgb="FF001E46"/>
      </font>
      <fill>
        <patternFill>
          <fgColor rgb="FF001E46"/>
          <bgColor rgb="FF001E46"/>
        </patternFill>
      </fill>
      <border>
        <left/>
        <right/>
        <top/>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right/>
        <top/>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right/>
        <top/>
        <bottom/>
        <vertical/>
        <horizontal/>
      </border>
    </dxf>
    <dxf>
      <font>
        <color rgb="FF001E46"/>
      </font>
      <fill>
        <patternFill>
          <bgColor rgb="FF001E46"/>
        </patternFill>
      </fill>
      <border>
        <left/>
        <right/>
        <top/>
        <bottom/>
        <vertical/>
        <horizontal/>
      </border>
    </dxf>
    <dxf>
      <font>
        <color rgb="FF001E46"/>
      </font>
      <fill>
        <patternFill>
          <bgColor rgb="FF001E46"/>
        </patternFill>
      </fill>
      <border>
        <left/>
        <right/>
        <top/>
        <bottom/>
        <vertical/>
        <horizontal/>
      </border>
    </dxf>
    <dxf>
      <font>
        <color rgb="FF001E46"/>
      </font>
      <fill>
        <patternFill>
          <bgColor rgb="FF001E46"/>
        </patternFill>
      </fill>
      <border>
        <left/>
        <right/>
        <top/>
        <bottom/>
        <vertical/>
        <horizontal/>
      </border>
    </dxf>
    <dxf>
      <font>
        <color rgb="FF001E46"/>
      </font>
      <fill>
        <patternFill>
          <bgColor rgb="FF001E46"/>
        </patternFill>
      </fill>
      <border>
        <left/>
        <right/>
        <top/>
        <bottom/>
        <vertical/>
        <horizontal/>
      </border>
    </dxf>
    <dxf>
      <font>
        <color rgb="FF001E46"/>
      </font>
      <fill>
        <patternFill>
          <bgColor rgb="FF001E46"/>
        </patternFill>
      </fill>
      <border>
        <left/>
        <right/>
        <top/>
        <bottom/>
        <vertical/>
        <horizontal/>
      </border>
    </dxf>
    <dxf>
      <font>
        <color rgb="FF001E46"/>
      </font>
      <fill>
        <patternFill>
          <bgColor rgb="FF001E46"/>
        </patternFill>
      </fill>
      <border>
        <left/>
        <right/>
        <top/>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b val="0"/>
        <i val="0"/>
        <color rgb="FF001E46"/>
      </font>
      <fill>
        <patternFill>
          <bgColor rgb="FFB9D9EB"/>
        </patternFill>
      </fill>
      <border>
        <left style="thin">
          <color auto="1"/>
        </left>
        <right style="thin">
          <color auto="1"/>
        </right>
        <top style="thin">
          <color auto="1"/>
        </top>
        <bottom style="thin">
          <color auto="1"/>
        </bottom>
        <vertical/>
        <horizontal/>
      </border>
    </dxf>
    <dxf>
      <font>
        <b val="0"/>
        <i val="0"/>
        <color rgb="FF001E46"/>
      </font>
      <fill>
        <patternFill>
          <bgColor rgb="FFB9D9EB"/>
        </patternFill>
      </fill>
      <border>
        <left style="thin">
          <color auto="1"/>
        </left>
        <right style="thin">
          <color auto="1"/>
        </right>
        <top style="thin">
          <color auto="1"/>
        </top>
        <bottom style="thin">
          <color auto="1"/>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b/>
        <i val="0"/>
        <color rgb="FF001E46"/>
      </font>
      <fill>
        <patternFill>
          <bgColor rgb="FFB9D9EB"/>
        </patternFill>
      </fill>
      <border>
        <left style="thin">
          <color auto="1"/>
        </left>
        <right style="thin">
          <color auto="1"/>
        </right>
        <top style="thin">
          <color auto="1"/>
        </top>
        <bottom style="thin">
          <color auto="1"/>
        </bottom>
        <vertical/>
        <horizontal/>
      </border>
    </dxf>
    <dxf>
      <font>
        <color rgb="FF001E46"/>
      </font>
      <fill>
        <patternFill>
          <bgColor rgb="FFB9D9EB"/>
        </patternFill>
      </fill>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theme="0"/>
      </font>
      <fill>
        <patternFill>
          <bgColor rgb="FF004B87"/>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theme="6"/>
      </font>
      <fill>
        <patternFill>
          <bgColor theme="6"/>
        </patternFill>
      </fill>
      <border>
        <left style="thin">
          <color theme="6"/>
        </left>
        <right style="thin">
          <color theme="6"/>
        </right>
        <top style="thin">
          <color theme="6"/>
        </top>
        <bottom style="thin">
          <color theme="6"/>
        </bottom>
        <vertical/>
        <horizontal/>
      </border>
    </dxf>
    <dxf>
      <font>
        <color rgb="FF001E46"/>
      </font>
      <fill>
        <patternFill>
          <bgColor rgb="FF001E46"/>
        </patternFill>
      </fill>
      <border>
        <left/>
        <right/>
        <top/>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fgColor auto="1"/>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right/>
        <top/>
        <bottom/>
        <vertical/>
        <horizontal/>
      </border>
    </dxf>
    <dxf>
      <font>
        <color rgb="FF001E46"/>
      </font>
      <fill>
        <patternFill>
          <fgColor rgb="FF001E46"/>
          <bgColor rgb="FF001E46"/>
        </patternFill>
      </fill>
      <border>
        <left/>
        <right/>
        <top/>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right/>
        <top/>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right/>
        <top/>
        <bottom/>
        <vertical/>
        <horizontal/>
      </border>
    </dxf>
    <dxf>
      <font>
        <color rgb="FF001E46"/>
      </font>
      <fill>
        <patternFill>
          <bgColor rgb="FF001E46"/>
        </patternFill>
      </fill>
      <border>
        <left/>
        <right/>
        <top/>
        <bottom/>
        <vertical/>
        <horizontal/>
      </border>
    </dxf>
    <dxf>
      <font>
        <color rgb="FF001E46"/>
      </font>
      <fill>
        <patternFill>
          <bgColor rgb="FF001E46"/>
        </patternFill>
      </fill>
      <border>
        <left/>
        <right/>
        <top/>
        <bottom/>
        <vertical/>
        <horizontal/>
      </border>
    </dxf>
    <dxf>
      <font>
        <color rgb="FF001E46"/>
      </font>
      <fill>
        <patternFill>
          <bgColor rgb="FF001E46"/>
        </patternFill>
      </fill>
      <border>
        <left/>
        <right/>
        <top/>
        <bottom/>
        <vertical/>
        <horizontal/>
      </border>
    </dxf>
    <dxf>
      <font>
        <color rgb="FF001E46"/>
      </font>
      <fill>
        <patternFill>
          <bgColor rgb="FF001E46"/>
        </patternFill>
      </fill>
      <border>
        <left/>
        <right/>
        <top/>
        <bottom/>
        <vertical/>
        <horizontal/>
      </border>
    </dxf>
    <dxf>
      <font>
        <color rgb="FF001E46"/>
      </font>
      <fill>
        <patternFill>
          <bgColor rgb="FF001E46"/>
        </patternFill>
      </fill>
      <border>
        <left/>
        <right/>
        <top/>
        <bottom/>
        <vertical/>
        <horizontal/>
      </border>
    </dxf>
    <dxf>
      <font>
        <color rgb="FF001E46"/>
      </font>
      <fill>
        <patternFill>
          <bgColor rgb="FF001E46"/>
        </patternFill>
      </fill>
      <border>
        <left/>
        <right/>
        <top/>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b val="0"/>
        <i val="0"/>
        <color rgb="FF001E46"/>
      </font>
      <fill>
        <patternFill>
          <bgColor rgb="FFB9D9EB"/>
        </patternFill>
      </fill>
      <border>
        <left style="thin">
          <color auto="1"/>
        </left>
        <right style="thin">
          <color auto="1"/>
        </right>
        <top style="thin">
          <color auto="1"/>
        </top>
        <bottom style="thin">
          <color auto="1"/>
        </bottom>
        <vertical/>
        <horizontal/>
      </border>
    </dxf>
    <dxf>
      <font>
        <b val="0"/>
        <i val="0"/>
        <color rgb="FF001E46"/>
      </font>
      <fill>
        <patternFill>
          <bgColor rgb="FFB9D9EB"/>
        </patternFill>
      </fill>
      <border>
        <left style="thin">
          <color auto="1"/>
        </left>
        <right style="thin">
          <color auto="1"/>
        </right>
        <top style="thin">
          <color auto="1"/>
        </top>
        <bottom style="thin">
          <color auto="1"/>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b/>
        <i val="0"/>
        <color rgb="FF001E46"/>
      </font>
      <fill>
        <patternFill>
          <bgColor rgb="FFB9D9EB"/>
        </patternFill>
      </fill>
      <border>
        <left style="thin">
          <color auto="1"/>
        </left>
        <right style="thin">
          <color auto="1"/>
        </right>
        <top style="thin">
          <color auto="1"/>
        </top>
        <bottom style="thin">
          <color auto="1"/>
        </bottom>
        <vertical/>
        <horizontal/>
      </border>
    </dxf>
    <dxf>
      <font>
        <color rgb="FF001E46"/>
      </font>
      <fill>
        <patternFill>
          <bgColor rgb="FFB9D9EB"/>
        </patternFill>
      </fill>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theme="0"/>
      </font>
      <fill>
        <patternFill>
          <bgColor rgb="FF004B87"/>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theme="6"/>
      </font>
      <fill>
        <patternFill>
          <bgColor theme="6"/>
        </patternFill>
      </fill>
      <border>
        <left style="thin">
          <color theme="6"/>
        </left>
        <right style="thin">
          <color theme="6"/>
        </right>
        <top style="thin">
          <color theme="6"/>
        </top>
        <bottom style="thin">
          <color theme="6"/>
        </bottom>
        <vertical/>
        <horizontal/>
      </border>
    </dxf>
    <dxf>
      <font>
        <color rgb="FF001E46"/>
      </font>
      <fill>
        <patternFill>
          <bgColor rgb="FF001E46"/>
        </patternFill>
      </fill>
      <border>
        <left/>
        <right/>
        <top/>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fgColor auto="1"/>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right/>
        <top/>
        <bottom/>
        <vertical/>
        <horizontal/>
      </border>
    </dxf>
    <dxf>
      <font>
        <color rgb="FF001E46"/>
      </font>
      <fill>
        <patternFill>
          <fgColor rgb="FF001E46"/>
          <bgColor rgb="FF001E46"/>
        </patternFill>
      </fill>
      <border>
        <left/>
        <right/>
        <top/>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right/>
        <top/>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right/>
        <top/>
        <bottom/>
        <vertical/>
        <horizontal/>
      </border>
    </dxf>
    <dxf>
      <font>
        <color rgb="FF001E46"/>
      </font>
      <fill>
        <patternFill>
          <bgColor rgb="FF001E46"/>
        </patternFill>
      </fill>
      <border>
        <left/>
        <right/>
        <top/>
        <bottom/>
        <vertical/>
        <horizontal/>
      </border>
    </dxf>
    <dxf>
      <font>
        <color rgb="FF001E46"/>
      </font>
      <fill>
        <patternFill>
          <bgColor rgb="FF001E46"/>
        </patternFill>
      </fill>
      <border>
        <left/>
        <right/>
        <top/>
        <bottom/>
        <vertical/>
        <horizontal/>
      </border>
    </dxf>
    <dxf>
      <font>
        <color rgb="FF001E46"/>
      </font>
      <fill>
        <patternFill>
          <bgColor rgb="FF001E46"/>
        </patternFill>
      </fill>
      <border>
        <left/>
        <right/>
        <top/>
        <bottom/>
        <vertical/>
        <horizontal/>
      </border>
    </dxf>
    <dxf>
      <font>
        <color rgb="FF001E46"/>
      </font>
      <fill>
        <patternFill>
          <bgColor rgb="FF001E46"/>
        </patternFill>
      </fill>
      <border>
        <left/>
        <right/>
        <top/>
        <bottom/>
        <vertical/>
        <horizontal/>
      </border>
    </dxf>
    <dxf>
      <font>
        <color rgb="FF001E46"/>
      </font>
      <fill>
        <patternFill>
          <bgColor rgb="FF001E46"/>
        </patternFill>
      </fill>
      <border>
        <left/>
        <right/>
        <top/>
        <bottom/>
        <vertical/>
        <horizontal/>
      </border>
    </dxf>
    <dxf>
      <font>
        <color rgb="FF001E46"/>
      </font>
      <fill>
        <patternFill>
          <bgColor rgb="FF001E46"/>
        </patternFill>
      </fill>
      <border>
        <left/>
        <right/>
        <top/>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b val="0"/>
        <i val="0"/>
        <color rgb="FF001E46"/>
      </font>
      <fill>
        <patternFill>
          <bgColor rgb="FFB9D9EB"/>
        </patternFill>
      </fill>
      <border>
        <left style="thin">
          <color auto="1"/>
        </left>
        <right style="thin">
          <color auto="1"/>
        </right>
        <top style="thin">
          <color auto="1"/>
        </top>
        <bottom style="thin">
          <color auto="1"/>
        </bottom>
        <vertical/>
        <horizontal/>
      </border>
    </dxf>
    <dxf>
      <font>
        <b val="0"/>
        <i val="0"/>
        <color rgb="FF001E46"/>
      </font>
      <fill>
        <patternFill>
          <bgColor rgb="FFB9D9EB"/>
        </patternFill>
      </fill>
      <border>
        <left style="thin">
          <color auto="1"/>
        </left>
        <right style="thin">
          <color auto="1"/>
        </right>
        <top style="thin">
          <color auto="1"/>
        </top>
        <bottom style="thin">
          <color auto="1"/>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b/>
        <i val="0"/>
        <color rgb="FF001E46"/>
      </font>
      <fill>
        <patternFill>
          <bgColor rgb="FFB9D9EB"/>
        </patternFill>
      </fill>
      <border>
        <left style="thin">
          <color auto="1"/>
        </left>
        <right style="thin">
          <color auto="1"/>
        </right>
        <top style="thin">
          <color auto="1"/>
        </top>
        <bottom style="thin">
          <color auto="1"/>
        </bottom>
        <vertical/>
        <horizontal/>
      </border>
    </dxf>
    <dxf>
      <font>
        <color rgb="FF001E46"/>
      </font>
      <fill>
        <patternFill>
          <bgColor rgb="FFB9D9EB"/>
        </patternFill>
      </fill>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theme="0"/>
      </font>
      <fill>
        <patternFill>
          <bgColor rgb="FF004B87"/>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theme="6"/>
      </font>
      <fill>
        <patternFill>
          <bgColor theme="6"/>
        </patternFill>
      </fill>
      <border>
        <left style="thin">
          <color theme="6"/>
        </left>
        <right style="thin">
          <color theme="6"/>
        </right>
        <top style="thin">
          <color theme="6"/>
        </top>
        <bottom style="thin">
          <color theme="6"/>
        </bottom>
        <vertical/>
        <horizontal/>
      </border>
    </dxf>
    <dxf>
      <font>
        <color rgb="FF001E46"/>
      </font>
      <fill>
        <patternFill>
          <bgColor rgb="FF001E46"/>
        </patternFill>
      </fill>
      <border>
        <left/>
        <right/>
        <top/>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fgColor auto="1"/>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right/>
        <top/>
        <bottom/>
        <vertical/>
        <horizontal/>
      </border>
    </dxf>
    <dxf>
      <font>
        <color rgb="FF001E46"/>
      </font>
      <fill>
        <patternFill>
          <fgColor rgb="FF001E46"/>
          <bgColor rgb="FF001E46"/>
        </patternFill>
      </fill>
      <border>
        <left/>
        <right/>
        <top/>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right/>
        <top/>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right/>
        <top/>
        <bottom/>
        <vertical/>
        <horizontal/>
      </border>
    </dxf>
    <dxf>
      <font>
        <color rgb="FF001E46"/>
      </font>
      <fill>
        <patternFill>
          <bgColor rgb="FF001E46"/>
        </patternFill>
      </fill>
      <border>
        <left/>
        <right/>
        <top/>
        <bottom/>
        <vertical/>
        <horizontal/>
      </border>
    </dxf>
    <dxf>
      <font>
        <color rgb="FF001E46"/>
      </font>
      <fill>
        <patternFill>
          <bgColor rgb="FF001E46"/>
        </patternFill>
      </fill>
      <border>
        <left/>
        <right/>
        <top/>
        <bottom/>
        <vertical/>
        <horizontal/>
      </border>
    </dxf>
    <dxf>
      <font>
        <color rgb="FF001E46"/>
      </font>
      <fill>
        <patternFill>
          <bgColor rgb="FF001E46"/>
        </patternFill>
      </fill>
      <border>
        <left/>
        <right/>
        <top/>
        <bottom/>
        <vertical/>
        <horizontal/>
      </border>
    </dxf>
    <dxf>
      <font>
        <color rgb="FF001E46"/>
      </font>
      <fill>
        <patternFill>
          <bgColor rgb="FF001E46"/>
        </patternFill>
      </fill>
      <border>
        <left/>
        <right/>
        <top/>
        <bottom/>
        <vertical/>
        <horizontal/>
      </border>
    </dxf>
    <dxf>
      <font>
        <color rgb="FF001E46"/>
      </font>
      <fill>
        <patternFill>
          <bgColor rgb="FF001E46"/>
        </patternFill>
      </fill>
      <border>
        <left/>
        <right/>
        <top/>
        <bottom/>
        <vertical/>
        <horizontal/>
      </border>
    </dxf>
    <dxf>
      <font>
        <color rgb="FF001E46"/>
      </font>
      <fill>
        <patternFill>
          <bgColor rgb="FF001E46"/>
        </patternFill>
      </fill>
      <border>
        <left/>
        <right/>
        <top/>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b val="0"/>
        <i val="0"/>
        <color rgb="FF001E46"/>
      </font>
      <fill>
        <patternFill>
          <bgColor rgb="FFB9D9EB"/>
        </patternFill>
      </fill>
      <border>
        <left style="thin">
          <color auto="1"/>
        </left>
        <right style="thin">
          <color auto="1"/>
        </right>
        <top style="thin">
          <color auto="1"/>
        </top>
        <bottom style="thin">
          <color auto="1"/>
        </bottom>
        <vertical/>
        <horizontal/>
      </border>
    </dxf>
    <dxf>
      <font>
        <b val="0"/>
        <i val="0"/>
        <color rgb="FF001E46"/>
      </font>
      <fill>
        <patternFill>
          <bgColor rgb="FFB9D9EB"/>
        </patternFill>
      </fill>
      <border>
        <left style="thin">
          <color auto="1"/>
        </left>
        <right style="thin">
          <color auto="1"/>
        </right>
        <top style="thin">
          <color auto="1"/>
        </top>
        <bottom style="thin">
          <color auto="1"/>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b/>
        <i val="0"/>
        <color rgb="FF001E46"/>
      </font>
      <fill>
        <patternFill>
          <bgColor rgb="FFB9D9EB"/>
        </patternFill>
      </fill>
      <border>
        <left style="thin">
          <color auto="1"/>
        </left>
        <right style="thin">
          <color auto="1"/>
        </right>
        <top style="thin">
          <color auto="1"/>
        </top>
        <bottom style="thin">
          <color auto="1"/>
        </bottom>
        <vertical/>
        <horizontal/>
      </border>
    </dxf>
    <dxf>
      <font>
        <color rgb="FF001E46"/>
      </font>
      <fill>
        <patternFill>
          <bgColor rgb="FFB9D9EB"/>
        </patternFill>
      </fill>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theme="0"/>
      </font>
      <fill>
        <patternFill>
          <bgColor rgb="FF004B87"/>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theme="6"/>
      </font>
      <fill>
        <patternFill>
          <bgColor theme="6"/>
        </patternFill>
      </fill>
      <border>
        <left style="thin">
          <color theme="6"/>
        </left>
        <right style="thin">
          <color theme="6"/>
        </right>
        <top style="thin">
          <color theme="6"/>
        </top>
        <bottom style="thin">
          <color theme="6"/>
        </bottom>
        <vertical/>
        <horizontal/>
      </border>
    </dxf>
    <dxf>
      <font>
        <color rgb="FF001E46"/>
      </font>
      <fill>
        <patternFill>
          <bgColor rgb="FF001E46"/>
        </patternFill>
      </fill>
      <border>
        <left/>
        <right/>
        <top/>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fgColor auto="1"/>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right/>
        <top/>
        <bottom/>
        <vertical/>
        <horizontal/>
      </border>
    </dxf>
    <dxf>
      <font>
        <color rgb="FF001E46"/>
      </font>
      <fill>
        <patternFill>
          <fgColor rgb="FF001E46"/>
          <bgColor rgb="FF001E46"/>
        </patternFill>
      </fill>
      <border>
        <left/>
        <right/>
        <top/>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right/>
        <top/>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right/>
        <top/>
        <bottom/>
        <vertical/>
        <horizontal/>
      </border>
    </dxf>
    <dxf>
      <font>
        <color rgb="FF001E46"/>
      </font>
      <fill>
        <patternFill>
          <bgColor rgb="FF001E46"/>
        </patternFill>
      </fill>
      <border>
        <left/>
        <right/>
        <top/>
        <bottom/>
        <vertical/>
        <horizontal/>
      </border>
    </dxf>
    <dxf>
      <font>
        <color rgb="FF001E46"/>
      </font>
      <fill>
        <patternFill>
          <bgColor rgb="FF001E46"/>
        </patternFill>
      </fill>
      <border>
        <left/>
        <right/>
        <top/>
        <bottom/>
        <vertical/>
        <horizontal/>
      </border>
    </dxf>
    <dxf>
      <font>
        <color rgb="FF001E46"/>
      </font>
      <fill>
        <patternFill>
          <bgColor rgb="FF001E46"/>
        </patternFill>
      </fill>
      <border>
        <left/>
        <right/>
        <top/>
        <bottom/>
        <vertical/>
        <horizontal/>
      </border>
    </dxf>
    <dxf>
      <font>
        <color rgb="FF001E46"/>
      </font>
      <fill>
        <patternFill>
          <bgColor rgb="FF001E46"/>
        </patternFill>
      </fill>
      <border>
        <left/>
        <right/>
        <top/>
        <bottom/>
        <vertical/>
        <horizontal/>
      </border>
    </dxf>
    <dxf>
      <font>
        <color rgb="FF001E46"/>
      </font>
      <fill>
        <patternFill>
          <bgColor rgb="FF001E46"/>
        </patternFill>
      </fill>
      <border>
        <left/>
        <right/>
        <top/>
        <bottom/>
        <vertical/>
        <horizontal/>
      </border>
    </dxf>
    <dxf>
      <font>
        <color rgb="FF001E46"/>
      </font>
      <fill>
        <patternFill>
          <bgColor rgb="FF001E46"/>
        </patternFill>
      </fill>
      <border>
        <left/>
        <right/>
        <top/>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b val="0"/>
        <i val="0"/>
        <color rgb="FF001E46"/>
      </font>
      <fill>
        <patternFill>
          <bgColor rgb="FFB9D9EB"/>
        </patternFill>
      </fill>
      <border>
        <left style="thin">
          <color auto="1"/>
        </left>
        <right style="thin">
          <color auto="1"/>
        </right>
        <top style="thin">
          <color auto="1"/>
        </top>
        <bottom style="thin">
          <color auto="1"/>
        </bottom>
        <vertical/>
        <horizontal/>
      </border>
    </dxf>
    <dxf>
      <font>
        <b val="0"/>
        <i val="0"/>
        <color rgb="FF001E46"/>
      </font>
      <fill>
        <patternFill>
          <bgColor rgb="FFB9D9EB"/>
        </patternFill>
      </fill>
      <border>
        <left style="thin">
          <color auto="1"/>
        </left>
        <right style="thin">
          <color auto="1"/>
        </right>
        <top style="thin">
          <color auto="1"/>
        </top>
        <bottom style="thin">
          <color auto="1"/>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b/>
        <i val="0"/>
        <color rgb="FF001E46"/>
      </font>
      <fill>
        <patternFill>
          <bgColor rgb="FFB9D9EB"/>
        </patternFill>
      </fill>
      <border>
        <left style="thin">
          <color auto="1"/>
        </left>
        <right style="thin">
          <color auto="1"/>
        </right>
        <top style="thin">
          <color auto="1"/>
        </top>
        <bottom style="thin">
          <color auto="1"/>
        </bottom>
        <vertical/>
        <horizontal/>
      </border>
    </dxf>
    <dxf>
      <font>
        <color rgb="FF001E46"/>
      </font>
      <fill>
        <patternFill>
          <bgColor rgb="FFB9D9EB"/>
        </patternFill>
      </fill>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theme="0"/>
      </font>
      <fill>
        <patternFill>
          <bgColor rgb="FF004B87"/>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theme="6"/>
      </font>
      <fill>
        <patternFill>
          <bgColor theme="6"/>
        </patternFill>
      </fill>
      <border>
        <left style="thin">
          <color theme="6"/>
        </left>
        <right style="thin">
          <color theme="6"/>
        </right>
        <top style="thin">
          <color theme="6"/>
        </top>
        <bottom style="thin">
          <color theme="6"/>
        </bottom>
        <vertical/>
        <horizontal/>
      </border>
    </dxf>
    <dxf>
      <font>
        <color rgb="FF001E46"/>
      </font>
      <fill>
        <patternFill>
          <bgColor rgb="FF001E46"/>
        </patternFill>
      </fill>
      <border>
        <left/>
        <right/>
        <top/>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fgColor auto="1"/>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right/>
        <top/>
        <bottom/>
        <vertical/>
        <horizontal/>
      </border>
    </dxf>
    <dxf>
      <font>
        <color rgb="FF001E46"/>
      </font>
      <fill>
        <patternFill>
          <fgColor rgb="FF001E46"/>
          <bgColor rgb="FF001E46"/>
        </patternFill>
      </fill>
      <border>
        <left/>
        <right/>
        <top/>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right/>
        <top/>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right/>
        <top/>
        <bottom/>
        <vertical/>
        <horizontal/>
      </border>
    </dxf>
    <dxf>
      <font>
        <color rgb="FF001E46"/>
      </font>
      <fill>
        <patternFill>
          <bgColor rgb="FF001E46"/>
        </patternFill>
      </fill>
      <border>
        <left/>
        <right/>
        <top/>
        <bottom/>
        <vertical/>
        <horizontal/>
      </border>
    </dxf>
    <dxf>
      <font>
        <color rgb="FF001E46"/>
      </font>
      <fill>
        <patternFill>
          <bgColor rgb="FF001E46"/>
        </patternFill>
      </fill>
      <border>
        <left/>
        <right/>
        <top/>
        <bottom/>
        <vertical/>
        <horizontal/>
      </border>
    </dxf>
    <dxf>
      <font>
        <color rgb="FF001E46"/>
      </font>
      <fill>
        <patternFill>
          <bgColor rgb="FF001E46"/>
        </patternFill>
      </fill>
      <border>
        <left/>
        <right/>
        <top/>
        <bottom/>
        <vertical/>
        <horizontal/>
      </border>
    </dxf>
    <dxf>
      <font>
        <color rgb="FF001E46"/>
      </font>
      <fill>
        <patternFill>
          <bgColor rgb="FF001E46"/>
        </patternFill>
      </fill>
      <border>
        <left/>
        <right/>
        <top/>
        <bottom/>
        <vertical/>
        <horizontal/>
      </border>
    </dxf>
    <dxf>
      <font>
        <color rgb="FF001E46"/>
      </font>
      <fill>
        <patternFill>
          <bgColor rgb="FF001E46"/>
        </patternFill>
      </fill>
      <border>
        <left/>
        <right/>
        <top/>
        <bottom/>
        <vertical/>
        <horizontal/>
      </border>
    </dxf>
    <dxf>
      <font>
        <color rgb="FF001E46"/>
      </font>
      <fill>
        <patternFill>
          <bgColor rgb="FF001E46"/>
        </patternFill>
      </fill>
      <border>
        <left/>
        <right/>
        <top/>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b val="0"/>
        <i val="0"/>
        <color rgb="FF001E46"/>
      </font>
      <fill>
        <patternFill>
          <bgColor rgb="FFB9D9EB"/>
        </patternFill>
      </fill>
      <border>
        <left style="thin">
          <color auto="1"/>
        </left>
        <right style="thin">
          <color auto="1"/>
        </right>
        <top style="thin">
          <color auto="1"/>
        </top>
        <bottom style="thin">
          <color auto="1"/>
        </bottom>
        <vertical/>
        <horizontal/>
      </border>
    </dxf>
    <dxf>
      <font>
        <b val="0"/>
        <i val="0"/>
        <color rgb="FF001E46"/>
      </font>
      <fill>
        <patternFill>
          <bgColor rgb="FFB9D9EB"/>
        </patternFill>
      </fill>
      <border>
        <left style="thin">
          <color auto="1"/>
        </left>
        <right style="thin">
          <color auto="1"/>
        </right>
        <top style="thin">
          <color auto="1"/>
        </top>
        <bottom style="thin">
          <color auto="1"/>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b/>
        <i val="0"/>
        <color rgb="FF001E46"/>
      </font>
      <fill>
        <patternFill>
          <bgColor rgb="FFB9D9EB"/>
        </patternFill>
      </fill>
      <border>
        <left style="thin">
          <color auto="1"/>
        </left>
        <right style="thin">
          <color auto="1"/>
        </right>
        <top style="thin">
          <color auto="1"/>
        </top>
        <bottom style="thin">
          <color auto="1"/>
        </bottom>
        <vertical/>
        <horizontal/>
      </border>
    </dxf>
    <dxf>
      <font>
        <color rgb="FF001E46"/>
      </font>
      <fill>
        <patternFill>
          <bgColor rgb="FFB9D9EB"/>
        </patternFill>
      </fill>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theme="0"/>
      </font>
      <fill>
        <patternFill>
          <bgColor rgb="FF004B87"/>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theme="6"/>
      </font>
      <fill>
        <patternFill>
          <bgColor theme="6"/>
        </patternFill>
      </fill>
      <border>
        <left style="thin">
          <color theme="6"/>
        </left>
        <right style="thin">
          <color theme="6"/>
        </right>
        <top style="thin">
          <color theme="6"/>
        </top>
        <bottom style="thin">
          <color theme="6"/>
        </bottom>
        <vertical/>
        <horizontal/>
      </border>
    </dxf>
    <dxf>
      <font>
        <color rgb="FF001E46"/>
      </font>
      <fill>
        <patternFill>
          <bgColor rgb="FF001E46"/>
        </patternFill>
      </fill>
      <border>
        <left/>
        <right/>
        <top/>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fgColor auto="1"/>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right/>
        <top/>
        <bottom/>
        <vertical/>
        <horizontal/>
      </border>
    </dxf>
    <dxf>
      <font>
        <color rgb="FF001E46"/>
      </font>
      <fill>
        <patternFill>
          <fgColor rgb="FF001E46"/>
          <bgColor rgb="FF001E46"/>
        </patternFill>
      </fill>
      <border>
        <left/>
        <right/>
        <top/>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right/>
        <top/>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right/>
        <top/>
        <bottom/>
        <vertical/>
        <horizontal/>
      </border>
    </dxf>
    <dxf>
      <font>
        <color rgb="FF001E46"/>
      </font>
      <fill>
        <patternFill>
          <bgColor rgb="FF001E46"/>
        </patternFill>
      </fill>
      <border>
        <left/>
        <right/>
        <top/>
        <bottom/>
        <vertical/>
        <horizontal/>
      </border>
    </dxf>
    <dxf>
      <font>
        <color rgb="FF001E46"/>
      </font>
      <fill>
        <patternFill>
          <bgColor rgb="FF001E46"/>
        </patternFill>
      </fill>
      <border>
        <left/>
        <right/>
        <top/>
        <bottom/>
        <vertical/>
        <horizontal/>
      </border>
    </dxf>
    <dxf>
      <font>
        <color rgb="FF001E46"/>
      </font>
      <fill>
        <patternFill>
          <bgColor rgb="FF001E46"/>
        </patternFill>
      </fill>
      <border>
        <left/>
        <right/>
        <top/>
        <bottom/>
        <vertical/>
        <horizontal/>
      </border>
    </dxf>
    <dxf>
      <font>
        <color rgb="FF001E46"/>
      </font>
      <fill>
        <patternFill>
          <bgColor rgb="FF001E46"/>
        </patternFill>
      </fill>
      <border>
        <left/>
        <right/>
        <top/>
        <bottom/>
        <vertical/>
        <horizontal/>
      </border>
    </dxf>
    <dxf>
      <font>
        <color rgb="FF001E46"/>
      </font>
      <fill>
        <patternFill>
          <bgColor rgb="FF001E46"/>
        </patternFill>
      </fill>
      <border>
        <left/>
        <right/>
        <top/>
        <bottom/>
        <vertical/>
        <horizontal/>
      </border>
    </dxf>
    <dxf>
      <font>
        <color rgb="FF001E46"/>
      </font>
      <fill>
        <patternFill>
          <bgColor rgb="FF001E46"/>
        </patternFill>
      </fill>
      <border>
        <left/>
        <right/>
        <top/>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b val="0"/>
        <i val="0"/>
        <color rgb="FF001E46"/>
      </font>
      <fill>
        <patternFill>
          <bgColor rgb="FFB9D9EB"/>
        </patternFill>
      </fill>
      <border>
        <left style="thin">
          <color auto="1"/>
        </left>
        <right style="thin">
          <color auto="1"/>
        </right>
        <top style="thin">
          <color auto="1"/>
        </top>
        <bottom style="thin">
          <color auto="1"/>
        </bottom>
        <vertical/>
        <horizontal/>
      </border>
    </dxf>
    <dxf>
      <font>
        <b val="0"/>
        <i val="0"/>
        <color rgb="FF001E46"/>
      </font>
      <fill>
        <patternFill>
          <bgColor rgb="FFB9D9EB"/>
        </patternFill>
      </fill>
      <border>
        <left style="thin">
          <color auto="1"/>
        </left>
        <right style="thin">
          <color auto="1"/>
        </right>
        <top style="thin">
          <color auto="1"/>
        </top>
        <bottom style="thin">
          <color auto="1"/>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b/>
        <i val="0"/>
        <color rgb="FF001E46"/>
      </font>
      <fill>
        <patternFill>
          <bgColor rgb="FFB9D9EB"/>
        </patternFill>
      </fill>
      <border>
        <left style="thin">
          <color auto="1"/>
        </left>
        <right style="thin">
          <color auto="1"/>
        </right>
        <top style="thin">
          <color auto="1"/>
        </top>
        <bottom style="thin">
          <color auto="1"/>
        </bottom>
        <vertical/>
        <horizontal/>
      </border>
    </dxf>
    <dxf>
      <font>
        <color rgb="FF001E46"/>
      </font>
      <fill>
        <patternFill>
          <bgColor rgb="FFB9D9EB"/>
        </patternFill>
      </fill>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theme="0"/>
      </font>
      <fill>
        <patternFill>
          <bgColor rgb="FF004B87"/>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theme="6"/>
      </font>
      <fill>
        <patternFill>
          <bgColor theme="6"/>
        </patternFill>
      </fill>
      <border>
        <left style="thin">
          <color theme="6"/>
        </left>
        <right style="thin">
          <color theme="6"/>
        </right>
        <top style="thin">
          <color theme="6"/>
        </top>
        <bottom style="thin">
          <color theme="6"/>
        </bottom>
        <vertical/>
        <horizontal/>
      </border>
    </dxf>
    <dxf>
      <font>
        <color rgb="FF001E46"/>
      </font>
      <fill>
        <patternFill>
          <bgColor rgb="FF001E46"/>
        </patternFill>
      </fill>
      <border>
        <left/>
        <right/>
        <top/>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fgColor auto="1"/>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right/>
        <top/>
        <bottom/>
        <vertical/>
        <horizontal/>
      </border>
    </dxf>
    <dxf>
      <font>
        <color rgb="FF001E46"/>
      </font>
      <fill>
        <patternFill>
          <fgColor rgb="FF001E46"/>
          <bgColor rgb="FF001E46"/>
        </patternFill>
      </fill>
      <border>
        <left/>
        <right/>
        <top/>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right/>
        <top/>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right/>
        <top/>
        <bottom/>
        <vertical/>
        <horizontal/>
      </border>
    </dxf>
    <dxf>
      <font>
        <color rgb="FF001E46"/>
      </font>
      <fill>
        <patternFill>
          <bgColor rgb="FF001E46"/>
        </patternFill>
      </fill>
      <border>
        <left/>
        <right/>
        <top/>
        <bottom/>
        <vertical/>
        <horizontal/>
      </border>
    </dxf>
    <dxf>
      <font>
        <color rgb="FF001E46"/>
      </font>
      <fill>
        <patternFill>
          <bgColor rgb="FF001E46"/>
        </patternFill>
      </fill>
      <border>
        <left/>
        <right/>
        <top/>
        <bottom/>
        <vertical/>
        <horizontal/>
      </border>
    </dxf>
    <dxf>
      <font>
        <color rgb="FF001E46"/>
      </font>
      <fill>
        <patternFill>
          <bgColor rgb="FF001E46"/>
        </patternFill>
      </fill>
      <border>
        <left/>
        <right/>
        <top/>
        <bottom/>
        <vertical/>
        <horizontal/>
      </border>
    </dxf>
    <dxf>
      <font>
        <color rgb="FF001E46"/>
      </font>
      <fill>
        <patternFill>
          <bgColor rgb="FF001E46"/>
        </patternFill>
      </fill>
      <border>
        <left/>
        <right/>
        <top/>
        <bottom/>
        <vertical/>
        <horizontal/>
      </border>
    </dxf>
    <dxf>
      <font>
        <color rgb="FF001E46"/>
      </font>
      <fill>
        <patternFill>
          <bgColor rgb="FF001E46"/>
        </patternFill>
      </fill>
      <border>
        <left/>
        <right/>
        <top/>
        <bottom/>
        <vertical/>
        <horizontal/>
      </border>
    </dxf>
    <dxf>
      <font>
        <color rgb="FF001E46"/>
      </font>
      <fill>
        <patternFill>
          <bgColor rgb="FF001E46"/>
        </patternFill>
      </fill>
      <border>
        <left/>
        <right/>
        <top/>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b val="0"/>
        <i val="0"/>
        <color rgb="FF001E46"/>
      </font>
      <fill>
        <patternFill>
          <bgColor rgb="FFB9D9EB"/>
        </patternFill>
      </fill>
      <border>
        <left style="thin">
          <color auto="1"/>
        </left>
        <right style="thin">
          <color auto="1"/>
        </right>
        <top style="thin">
          <color auto="1"/>
        </top>
        <bottom style="thin">
          <color auto="1"/>
        </bottom>
        <vertical/>
        <horizontal/>
      </border>
    </dxf>
    <dxf>
      <font>
        <b val="0"/>
        <i val="0"/>
        <color rgb="FF001E46"/>
      </font>
      <fill>
        <patternFill>
          <bgColor rgb="FFB9D9EB"/>
        </patternFill>
      </fill>
      <border>
        <left style="thin">
          <color auto="1"/>
        </left>
        <right style="thin">
          <color auto="1"/>
        </right>
        <top style="thin">
          <color auto="1"/>
        </top>
        <bottom style="thin">
          <color auto="1"/>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b/>
        <i val="0"/>
        <color rgb="FF001E46"/>
      </font>
      <fill>
        <patternFill>
          <bgColor rgb="FFB9D9EB"/>
        </patternFill>
      </fill>
      <border>
        <left style="thin">
          <color auto="1"/>
        </left>
        <right style="thin">
          <color auto="1"/>
        </right>
        <top style="thin">
          <color auto="1"/>
        </top>
        <bottom style="thin">
          <color auto="1"/>
        </bottom>
        <vertical/>
        <horizontal/>
      </border>
    </dxf>
    <dxf>
      <font>
        <color rgb="FF001E46"/>
      </font>
      <fill>
        <patternFill>
          <bgColor rgb="FFB9D9EB"/>
        </patternFill>
      </fill>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theme="0"/>
      </font>
      <fill>
        <patternFill>
          <bgColor rgb="FF004B87"/>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theme="6"/>
      </font>
      <fill>
        <patternFill>
          <bgColor theme="6"/>
        </patternFill>
      </fill>
      <border>
        <left style="thin">
          <color theme="6"/>
        </left>
        <right style="thin">
          <color theme="6"/>
        </right>
        <top style="thin">
          <color theme="6"/>
        </top>
        <bottom style="thin">
          <color theme="6"/>
        </bottom>
        <vertical/>
        <horizontal/>
      </border>
    </dxf>
    <dxf>
      <font>
        <color rgb="FF001E46"/>
      </font>
      <fill>
        <patternFill>
          <bgColor rgb="FF001E46"/>
        </patternFill>
      </fill>
      <border>
        <left/>
        <right/>
        <top/>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fgColor auto="1"/>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right/>
        <top/>
        <bottom/>
        <vertical/>
        <horizontal/>
      </border>
    </dxf>
    <dxf>
      <font>
        <color rgb="FF001E46"/>
      </font>
      <fill>
        <patternFill>
          <fgColor rgb="FF001E46"/>
          <bgColor rgb="FF001E46"/>
        </patternFill>
      </fill>
      <border>
        <left/>
        <right/>
        <top/>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right/>
        <top/>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right/>
        <top/>
        <bottom/>
        <vertical/>
        <horizontal/>
      </border>
    </dxf>
    <dxf>
      <font>
        <color rgb="FF001E46"/>
      </font>
      <fill>
        <patternFill>
          <bgColor rgb="FF001E46"/>
        </patternFill>
      </fill>
      <border>
        <left/>
        <right/>
        <top/>
        <bottom/>
        <vertical/>
        <horizontal/>
      </border>
    </dxf>
    <dxf>
      <font>
        <color rgb="FF001E46"/>
      </font>
      <fill>
        <patternFill>
          <bgColor rgb="FF001E46"/>
        </patternFill>
      </fill>
      <border>
        <left/>
        <right/>
        <top/>
        <bottom/>
        <vertical/>
        <horizontal/>
      </border>
    </dxf>
    <dxf>
      <font>
        <color rgb="FF001E46"/>
      </font>
      <fill>
        <patternFill>
          <bgColor rgb="FF001E46"/>
        </patternFill>
      </fill>
      <border>
        <left/>
        <right/>
        <top/>
        <bottom/>
        <vertical/>
        <horizontal/>
      </border>
    </dxf>
    <dxf>
      <font>
        <color rgb="FF001E46"/>
      </font>
      <fill>
        <patternFill>
          <bgColor rgb="FF001E46"/>
        </patternFill>
      </fill>
      <border>
        <left/>
        <right/>
        <top/>
        <bottom/>
        <vertical/>
        <horizontal/>
      </border>
    </dxf>
    <dxf>
      <font>
        <color rgb="FF001E46"/>
      </font>
      <fill>
        <patternFill>
          <bgColor rgb="FF001E46"/>
        </patternFill>
      </fill>
      <border>
        <left/>
        <right/>
        <top/>
        <bottom/>
        <vertical/>
        <horizontal/>
      </border>
    </dxf>
    <dxf>
      <font>
        <color rgb="FF001E46"/>
      </font>
      <fill>
        <patternFill>
          <bgColor rgb="FF001E46"/>
        </patternFill>
      </fill>
      <border>
        <left/>
        <right/>
        <top/>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b val="0"/>
        <i val="0"/>
        <color rgb="FF001E46"/>
      </font>
      <fill>
        <patternFill>
          <bgColor rgb="FFB9D9EB"/>
        </patternFill>
      </fill>
      <border>
        <left style="thin">
          <color auto="1"/>
        </left>
        <right style="thin">
          <color auto="1"/>
        </right>
        <top style="thin">
          <color auto="1"/>
        </top>
        <bottom style="thin">
          <color auto="1"/>
        </bottom>
        <vertical/>
        <horizontal/>
      </border>
    </dxf>
    <dxf>
      <font>
        <b val="0"/>
        <i val="0"/>
        <color rgb="FF001E46"/>
      </font>
      <fill>
        <patternFill>
          <bgColor rgb="FFB9D9EB"/>
        </patternFill>
      </fill>
      <border>
        <left style="thin">
          <color auto="1"/>
        </left>
        <right style="thin">
          <color auto="1"/>
        </right>
        <top style="thin">
          <color auto="1"/>
        </top>
        <bottom style="thin">
          <color auto="1"/>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b/>
        <i val="0"/>
        <color rgb="FF001E46"/>
      </font>
      <fill>
        <patternFill>
          <bgColor rgb="FFB9D9EB"/>
        </patternFill>
      </fill>
      <border>
        <left style="thin">
          <color auto="1"/>
        </left>
        <right style="thin">
          <color auto="1"/>
        </right>
        <top style="thin">
          <color auto="1"/>
        </top>
        <bottom style="thin">
          <color auto="1"/>
        </bottom>
        <vertical/>
        <horizontal/>
      </border>
    </dxf>
    <dxf>
      <font>
        <color rgb="FF001E46"/>
      </font>
      <fill>
        <patternFill>
          <bgColor rgb="FFB9D9EB"/>
        </patternFill>
      </fill>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theme="0"/>
      </font>
      <fill>
        <patternFill>
          <bgColor rgb="FF004B87"/>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theme="6"/>
      </font>
      <fill>
        <patternFill>
          <bgColor theme="6"/>
        </patternFill>
      </fill>
      <border>
        <left style="thin">
          <color theme="6"/>
        </left>
        <right style="thin">
          <color theme="6"/>
        </right>
        <top style="thin">
          <color theme="6"/>
        </top>
        <bottom style="thin">
          <color theme="6"/>
        </bottom>
        <vertical/>
        <horizontal/>
      </border>
    </dxf>
    <dxf>
      <font>
        <color rgb="FF001E46"/>
      </font>
      <fill>
        <patternFill>
          <bgColor rgb="FF001E46"/>
        </patternFill>
      </fill>
      <border>
        <left/>
        <right/>
        <top/>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fgColor auto="1"/>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right/>
        <top/>
        <bottom/>
        <vertical/>
        <horizontal/>
      </border>
    </dxf>
    <dxf>
      <font>
        <color rgb="FF001E46"/>
      </font>
      <fill>
        <patternFill>
          <fgColor rgb="FF001E46"/>
          <bgColor rgb="FF001E46"/>
        </patternFill>
      </fill>
      <border>
        <left/>
        <right/>
        <top/>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right/>
        <top/>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right/>
        <top/>
        <bottom/>
        <vertical/>
        <horizontal/>
      </border>
    </dxf>
    <dxf>
      <font>
        <color rgb="FF001E46"/>
      </font>
      <fill>
        <patternFill>
          <bgColor rgb="FF001E46"/>
        </patternFill>
      </fill>
      <border>
        <left/>
        <right/>
        <top/>
        <bottom/>
        <vertical/>
        <horizontal/>
      </border>
    </dxf>
    <dxf>
      <font>
        <color rgb="FF001E46"/>
      </font>
      <fill>
        <patternFill>
          <bgColor rgb="FF001E46"/>
        </patternFill>
      </fill>
      <border>
        <left/>
        <right/>
        <top/>
        <bottom/>
        <vertical/>
        <horizontal/>
      </border>
    </dxf>
    <dxf>
      <font>
        <color rgb="FF001E46"/>
      </font>
      <fill>
        <patternFill>
          <bgColor rgb="FF001E46"/>
        </patternFill>
      </fill>
      <border>
        <left/>
        <right/>
        <top/>
        <bottom/>
        <vertical/>
        <horizontal/>
      </border>
    </dxf>
    <dxf>
      <font>
        <color rgb="FF001E46"/>
      </font>
      <fill>
        <patternFill>
          <bgColor rgb="FF001E46"/>
        </patternFill>
      </fill>
      <border>
        <left/>
        <right/>
        <top/>
        <bottom/>
        <vertical/>
        <horizontal/>
      </border>
    </dxf>
    <dxf>
      <font>
        <color rgb="FF001E46"/>
      </font>
      <fill>
        <patternFill>
          <bgColor rgb="FF001E46"/>
        </patternFill>
      </fill>
      <border>
        <left/>
        <right/>
        <top/>
        <bottom/>
        <vertical/>
        <horizontal/>
      </border>
    </dxf>
    <dxf>
      <font>
        <color rgb="FF001E46"/>
      </font>
      <fill>
        <patternFill>
          <bgColor rgb="FF001E46"/>
        </patternFill>
      </fill>
      <border>
        <left/>
        <right/>
        <top/>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b val="0"/>
        <i val="0"/>
        <color rgb="FF001E46"/>
      </font>
      <fill>
        <patternFill>
          <bgColor rgb="FFB9D9EB"/>
        </patternFill>
      </fill>
      <border>
        <left style="thin">
          <color auto="1"/>
        </left>
        <right style="thin">
          <color auto="1"/>
        </right>
        <top style="thin">
          <color auto="1"/>
        </top>
        <bottom style="thin">
          <color auto="1"/>
        </bottom>
        <vertical/>
        <horizontal/>
      </border>
    </dxf>
    <dxf>
      <font>
        <b val="0"/>
        <i val="0"/>
        <color rgb="FF001E46"/>
      </font>
      <fill>
        <patternFill>
          <bgColor rgb="FFB9D9EB"/>
        </patternFill>
      </fill>
      <border>
        <left style="thin">
          <color auto="1"/>
        </left>
        <right style="thin">
          <color auto="1"/>
        </right>
        <top style="thin">
          <color auto="1"/>
        </top>
        <bottom style="thin">
          <color auto="1"/>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b/>
        <i val="0"/>
        <color rgb="FF001E46"/>
      </font>
      <fill>
        <patternFill>
          <bgColor rgb="FFB9D9EB"/>
        </patternFill>
      </fill>
      <border>
        <left style="thin">
          <color auto="1"/>
        </left>
        <right style="thin">
          <color auto="1"/>
        </right>
        <top style="thin">
          <color auto="1"/>
        </top>
        <bottom style="thin">
          <color auto="1"/>
        </bottom>
        <vertical/>
        <horizontal/>
      </border>
    </dxf>
    <dxf>
      <font>
        <color rgb="FF001E46"/>
      </font>
      <fill>
        <patternFill>
          <bgColor rgb="FFB9D9EB"/>
        </patternFill>
      </fill>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theme="0"/>
      </font>
      <fill>
        <patternFill>
          <bgColor rgb="FF004B87"/>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theme="6"/>
      </font>
      <fill>
        <patternFill>
          <bgColor theme="6"/>
        </patternFill>
      </fill>
      <border>
        <left style="thin">
          <color theme="6"/>
        </left>
        <right style="thin">
          <color theme="6"/>
        </right>
        <top style="thin">
          <color theme="6"/>
        </top>
        <bottom style="thin">
          <color theme="6"/>
        </bottom>
        <vertical/>
        <horizontal/>
      </border>
    </dxf>
    <dxf>
      <font>
        <color rgb="FF001E46"/>
      </font>
      <fill>
        <patternFill>
          <bgColor rgb="FF001E46"/>
        </patternFill>
      </fill>
      <border>
        <left/>
        <right/>
        <top/>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fgColor auto="1"/>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right/>
        <top/>
        <bottom/>
        <vertical/>
        <horizontal/>
      </border>
    </dxf>
    <dxf>
      <font>
        <color rgb="FF001E46"/>
      </font>
      <fill>
        <patternFill>
          <fgColor rgb="FF001E46"/>
          <bgColor rgb="FF001E46"/>
        </patternFill>
      </fill>
      <border>
        <left/>
        <right/>
        <top/>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right/>
        <top/>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right/>
        <top/>
        <bottom/>
        <vertical/>
        <horizontal/>
      </border>
    </dxf>
    <dxf>
      <font>
        <color rgb="FF001E46"/>
      </font>
      <fill>
        <patternFill>
          <bgColor rgb="FF001E46"/>
        </patternFill>
      </fill>
      <border>
        <left/>
        <right/>
        <top/>
        <bottom/>
        <vertical/>
        <horizontal/>
      </border>
    </dxf>
    <dxf>
      <font>
        <color rgb="FF001E46"/>
      </font>
      <fill>
        <patternFill>
          <bgColor rgb="FF001E46"/>
        </patternFill>
      </fill>
      <border>
        <left/>
        <right/>
        <top/>
        <bottom/>
        <vertical/>
        <horizontal/>
      </border>
    </dxf>
    <dxf>
      <font>
        <color rgb="FF001E46"/>
      </font>
      <fill>
        <patternFill>
          <bgColor rgb="FF001E46"/>
        </patternFill>
      </fill>
      <border>
        <left/>
        <right/>
        <top/>
        <bottom/>
        <vertical/>
        <horizontal/>
      </border>
    </dxf>
    <dxf>
      <font>
        <color rgb="FF001E46"/>
      </font>
      <fill>
        <patternFill>
          <bgColor rgb="FF001E46"/>
        </patternFill>
      </fill>
      <border>
        <left/>
        <right/>
        <top/>
        <bottom/>
        <vertical/>
        <horizontal/>
      </border>
    </dxf>
    <dxf>
      <font>
        <color rgb="FF001E46"/>
      </font>
      <fill>
        <patternFill>
          <bgColor rgb="FF001E46"/>
        </patternFill>
      </fill>
      <border>
        <left/>
        <right/>
        <top/>
        <bottom/>
        <vertical/>
        <horizontal/>
      </border>
    </dxf>
    <dxf>
      <font>
        <color rgb="FF001E46"/>
      </font>
      <fill>
        <patternFill>
          <bgColor rgb="FF001E46"/>
        </patternFill>
      </fill>
      <border>
        <left/>
        <right/>
        <top/>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b val="0"/>
        <i val="0"/>
        <color rgb="FF001E46"/>
      </font>
      <fill>
        <patternFill>
          <bgColor rgb="FFB9D9EB"/>
        </patternFill>
      </fill>
      <border>
        <left style="thin">
          <color auto="1"/>
        </left>
        <right style="thin">
          <color auto="1"/>
        </right>
        <top style="thin">
          <color auto="1"/>
        </top>
        <bottom style="thin">
          <color auto="1"/>
        </bottom>
        <vertical/>
        <horizontal/>
      </border>
    </dxf>
    <dxf>
      <font>
        <b val="0"/>
        <i val="0"/>
        <color rgb="FF001E46"/>
      </font>
      <fill>
        <patternFill>
          <bgColor rgb="FFB9D9EB"/>
        </patternFill>
      </fill>
      <border>
        <left style="thin">
          <color auto="1"/>
        </left>
        <right style="thin">
          <color auto="1"/>
        </right>
        <top style="thin">
          <color auto="1"/>
        </top>
        <bottom style="thin">
          <color auto="1"/>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b/>
        <i val="0"/>
        <color rgb="FF001E46"/>
      </font>
      <fill>
        <patternFill>
          <bgColor rgb="FFB9D9EB"/>
        </patternFill>
      </fill>
      <border>
        <left style="thin">
          <color auto="1"/>
        </left>
        <right style="thin">
          <color auto="1"/>
        </right>
        <top style="thin">
          <color auto="1"/>
        </top>
        <bottom style="thin">
          <color auto="1"/>
        </bottom>
        <vertical/>
        <horizontal/>
      </border>
    </dxf>
    <dxf>
      <font>
        <color rgb="FF001E46"/>
      </font>
      <fill>
        <patternFill>
          <bgColor rgb="FFB9D9EB"/>
        </patternFill>
      </fill>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theme="0"/>
      </font>
      <fill>
        <patternFill>
          <bgColor rgb="FF004B87"/>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theme="6"/>
      </font>
      <fill>
        <patternFill>
          <bgColor theme="6"/>
        </patternFill>
      </fill>
      <border>
        <left style="thin">
          <color theme="6"/>
        </left>
        <right style="thin">
          <color theme="6"/>
        </right>
        <top style="thin">
          <color theme="6"/>
        </top>
        <bottom style="thin">
          <color theme="6"/>
        </bottom>
        <vertical/>
        <horizontal/>
      </border>
    </dxf>
    <dxf>
      <font>
        <color rgb="FF001E46"/>
      </font>
      <fill>
        <patternFill>
          <bgColor rgb="FF001E46"/>
        </patternFill>
      </fill>
      <border>
        <left/>
        <right/>
        <top/>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fgColor auto="1"/>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right/>
        <top/>
        <bottom/>
        <vertical/>
        <horizontal/>
      </border>
    </dxf>
    <dxf>
      <font>
        <color rgb="FF001E46"/>
      </font>
      <fill>
        <patternFill>
          <fgColor rgb="FF001E46"/>
          <bgColor rgb="FF001E46"/>
        </patternFill>
      </fill>
      <border>
        <left/>
        <right/>
        <top/>
        <bottom/>
        <vertical/>
        <horizontal/>
      </border>
    </dxf>
    <dxf>
      <font>
        <color rgb="FF001E46"/>
      </font>
      <fill>
        <patternFill>
          <bgColor rgb="FF001E46"/>
        </patternFill>
      </fill>
      <border>
        <left/>
        <right/>
        <top/>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right/>
        <top/>
        <bottom/>
        <vertical/>
        <horizontal/>
      </border>
    </dxf>
    <dxf>
      <font>
        <color rgb="FF001E46"/>
      </font>
      <fill>
        <patternFill>
          <bgColor rgb="FF001E46"/>
        </patternFill>
      </fill>
      <border>
        <left/>
        <right/>
        <top/>
        <bottom/>
        <vertical/>
        <horizontal/>
      </border>
    </dxf>
    <dxf>
      <font>
        <color rgb="FF001E46"/>
      </font>
      <fill>
        <patternFill>
          <bgColor rgb="FF001E46"/>
        </patternFill>
      </fill>
      <border>
        <left/>
        <right/>
        <top/>
        <bottom/>
        <vertical/>
        <horizontal/>
      </border>
    </dxf>
    <dxf>
      <font>
        <color rgb="FF001E46"/>
      </font>
      <fill>
        <patternFill>
          <bgColor rgb="FF001E46"/>
        </patternFill>
      </fill>
      <border>
        <left/>
        <right/>
        <top/>
        <bottom/>
        <vertical/>
        <horizontal/>
      </border>
    </dxf>
    <dxf>
      <font>
        <color rgb="FF001E46"/>
      </font>
      <fill>
        <patternFill>
          <bgColor rgb="FF001E46"/>
        </patternFill>
      </fill>
      <border>
        <left/>
        <right/>
        <top/>
        <bottom/>
        <vertical/>
        <horizontal/>
      </border>
    </dxf>
    <dxf>
      <font>
        <color rgb="FF001E46"/>
      </font>
      <fill>
        <patternFill>
          <bgColor rgb="FF001E46"/>
        </patternFill>
      </fill>
      <border>
        <left/>
        <right/>
        <top/>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b val="0"/>
        <i val="0"/>
        <color rgb="FF001E46"/>
      </font>
      <fill>
        <patternFill>
          <bgColor rgb="FFB9D9EB"/>
        </patternFill>
      </fill>
      <border>
        <left style="thin">
          <color auto="1"/>
        </left>
        <right style="thin">
          <color auto="1"/>
        </right>
        <top style="thin">
          <color auto="1"/>
        </top>
        <bottom style="thin">
          <color auto="1"/>
        </bottom>
        <vertical/>
        <horizontal/>
      </border>
    </dxf>
    <dxf>
      <font>
        <b val="0"/>
        <i val="0"/>
        <color rgb="FF001E46"/>
      </font>
      <fill>
        <patternFill>
          <bgColor rgb="FFB9D9EB"/>
        </patternFill>
      </fill>
      <border>
        <left style="thin">
          <color auto="1"/>
        </left>
        <right style="thin">
          <color auto="1"/>
        </right>
        <top style="thin">
          <color auto="1"/>
        </top>
        <bottom style="thin">
          <color auto="1"/>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b/>
        <i val="0"/>
        <color rgb="FF001E46"/>
      </font>
      <fill>
        <patternFill>
          <bgColor rgb="FFB9D9EB"/>
        </patternFill>
      </fill>
      <border>
        <left style="thin">
          <color auto="1"/>
        </left>
        <right style="thin">
          <color auto="1"/>
        </right>
        <top style="thin">
          <color auto="1"/>
        </top>
        <bottom style="thin">
          <color auto="1"/>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right/>
        <top/>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border>
    </dxf>
    <dxf>
      <font>
        <color rgb="FF001E46"/>
      </font>
      <fill>
        <patternFill>
          <bgColor rgb="FFB9D9EB"/>
        </patternFill>
      </fill>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theme="0"/>
      </font>
      <fill>
        <patternFill>
          <bgColor rgb="FF004B87"/>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theme="6"/>
      </font>
      <fill>
        <patternFill>
          <bgColor theme="6"/>
        </patternFill>
      </fill>
      <border>
        <left style="thin">
          <color theme="6"/>
        </left>
        <right style="thin">
          <color theme="6"/>
        </right>
        <top style="thin">
          <color theme="6"/>
        </top>
        <bottom style="thin">
          <color theme="6"/>
        </bottom>
        <vertical/>
        <horizontal/>
      </border>
    </dxf>
    <dxf>
      <font>
        <color rgb="FF001E46"/>
      </font>
      <fill>
        <patternFill>
          <bgColor rgb="FF001E46"/>
        </patternFill>
      </fill>
      <border>
        <left/>
        <right/>
        <top/>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fgColor auto="1"/>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right/>
        <top/>
        <bottom/>
        <vertical/>
        <horizontal/>
      </border>
    </dxf>
    <dxf>
      <font>
        <color rgb="FF001E46"/>
      </font>
      <fill>
        <patternFill>
          <fgColor rgb="FF001E46"/>
          <bgColor rgb="FF001E46"/>
        </patternFill>
      </fill>
      <border>
        <left/>
        <right/>
        <top/>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right/>
        <top/>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right/>
        <top/>
        <bottom/>
        <vertical/>
        <horizontal/>
      </border>
    </dxf>
    <dxf>
      <font>
        <color rgb="FF001E46"/>
      </font>
      <fill>
        <patternFill>
          <bgColor rgb="FF001E46"/>
        </patternFill>
      </fill>
      <border>
        <left/>
        <right/>
        <top/>
        <bottom/>
        <vertical/>
        <horizontal/>
      </border>
    </dxf>
    <dxf>
      <font>
        <color rgb="FF001E46"/>
      </font>
      <fill>
        <patternFill>
          <bgColor rgb="FF001E46"/>
        </patternFill>
      </fill>
      <border>
        <left/>
        <right/>
        <top/>
        <bottom/>
        <vertical/>
        <horizontal/>
      </border>
    </dxf>
    <dxf>
      <font>
        <color rgb="FF001E46"/>
      </font>
      <fill>
        <patternFill>
          <bgColor rgb="FF001E46"/>
        </patternFill>
      </fill>
      <border>
        <left/>
        <right/>
        <top/>
        <bottom/>
        <vertical/>
        <horizontal/>
      </border>
    </dxf>
    <dxf>
      <font>
        <color rgb="FF001E46"/>
      </font>
      <fill>
        <patternFill>
          <bgColor rgb="FF001E46"/>
        </patternFill>
      </fill>
      <border>
        <left/>
        <right/>
        <top/>
        <bottom/>
        <vertical/>
        <horizontal/>
      </border>
    </dxf>
    <dxf>
      <font>
        <color rgb="FF001E46"/>
      </font>
      <fill>
        <patternFill>
          <bgColor rgb="FF001E46"/>
        </patternFill>
      </fill>
      <border>
        <left/>
        <right/>
        <top/>
        <bottom/>
        <vertical/>
        <horizontal/>
      </border>
    </dxf>
    <dxf>
      <font>
        <color rgb="FF001E46"/>
      </font>
      <fill>
        <patternFill>
          <bgColor rgb="FF001E46"/>
        </patternFill>
      </fill>
      <border>
        <left/>
        <right/>
        <top/>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b val="0"/>
        <i val="0"/>
        <color rgb="FF001E46"/>
      </font>
      <fill>
        <patternFill>
          <bgColor rgb="FFB9D9EB"/>
        </patternFill>
      </fill>
      <border>
        <left style="thin">
          <color auto="1"/>
        </left>
        <right style="thin">
          <color auto="1"/>
        </right>
        <top style="thin">
          <color auto="1"/>
        </top>
        <bottom style="thin">
          <color auto="1"/>
        </bottom>
        <vertical/>
        <horizontal/>
      </border>
    </dxf>
    <dxf>
      <font>
        <b val="0"/>
        <i val="0"/>
        <color rgb="FF001E46"/>
      </font>
      <fill>
        <patternFill>
          <bgColor rgb="FFB9D9EB"/>
        </patternFill>
      </fill>
      <border>
        <left style="thin">
          <color auto="1"/>
        </left>
        <right style="thin">
          <color auto="1"/>
        </right>
        <top style="thin">
          <color auto="1"/>
        </top>
        <bottom style="thin">
          <color auto="1"/>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rgb="FF001E46"/>
      </font>
      <fill>
        <patternFill>
          <bgColor rgb="FFB9D9EB"/>
        </patternFill>
      </fill>
      <border>
        <left style="thin">
          <color rgb="FF001E46"/>
        </left>
        <right style="thin">
          <color rgb="FF001E46"/>
        </right>
        <top style="thin">
          <color rgb="FF001E46"/>
        </top>
        <bottom style="thin">
          <color rgb="FF001E46"/>
        </bottom>
        <vertical/>
        <horizontal/>
      </border>
    </dxf>
    <dxf>
      <font>
        <color rgb="FF001E46"/>
      </font>
      <fill>
        <patternFill>
          <bgColor rgb="FFB9D9EB"/>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theme="0"/>
      </font>
      <fill>
        <patternFill>
          <bgColor rgb="FF004B87"/>
        </patternFill>
      </fill>
      <border>
        <left style="thin">
          <color rgb="FF001E46"/>
        </left>
        <right style="thin">
          <color rgb="FF001E46"/>
        </right>
        <top style="thin">
          <color rgb="FF001E46"/>
        </top>
        <bottom style="thin">
          <color rgb="FF001E46"/>
        </bottom>
      </border>
    </dxf>
    <dxf>
      <font>
        <color theme="0"/>
      </font>
      <fill>
        <patternFill>
          <bgColor rgb="FF004B87"/>
        </patternFill>
      </fill>
      <border>
        <vertical/>
        <horizontal/>
      </border>
    </dxf>
    <dxf>
      <font>
        <color rgb="FF001E46"/>
      </font>
      <fill>
        <patternFill>
          <bgColor rgb="FFB9D9EB"/>
        </patternFill>
      </fill>
      <border>
        <left style="thin">
          <color rgb="FF001E46"/>
        </left>
        <right style="thin">
          <color rgb="FF001E46"/>
        </right>
        <top style="thin">
          <color rgb="FF001E46"/>
        </top>
        <bottom style="thin">
          <color rgb="FF001E46"/>
        </bottom>
        <vertical/>
        <horizontal/>
      </border>
    </dxf>
    <dxf>
      <font>
        <color rgb="FF001E46"/>
      </font>
      <fill>
        <patternFill>
          <bgColor rgb="FFB9D9EB"/>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theme="0"/>
      </font>
      <fill>
        <patternFill>
          <bgColor rgb="FF004B87"/>
        </patternFill>
      </fill>
      <border>
        <left style="thin">
          <color rgb="FF001E46"/>
        </left>
        <right style="thin">
          <color rgb="FF001E46"/>
        </right>
        <top style="thin">
          <color rgb="FF001E46"/>
        </top>
        <bottom style="thin">
          <color rgb="FF001E46"/>
        </bottom>
      </border>
    </dxf>
    <dxf>
      <font>
        <color theme="0"/>
      </font>
      <fill>
        <patternFill>
          <bgColor rgb="FF004B87"/>
        </patternFill>
      </fill>
      <border>
        <vertical/>
        <horizontal/>
      </border>
    </dxf>
    <dxf>
      <font>
        <color rgb="FF001E46"/>
      </font>
      <fill>
        <patternFill>
          <bgColor rgb="FFB9D9EB"/>
        </patternFill>
      </fill>
      <border>
        <left style="thin">
          <color rgb="FF001E46"/>
        </left>
        <right style="thin">
          <color rgb="FF001E46"/>
        </right>
        <top style="thin">
          <color rgb="FF001E46"/>
        </top>
        <bottom style="thin">
          <color rgb="FF001E46"/>
        </bottom>
        <vertical/>
        <horizontal/>
      </border>
    </dxf>
    <dxf>
      <font>
        <color rgb="FF001E46"/>
      </font>
      <fill>
        <patternFill>
          <bgColor rgb="FFB9D9EB"/>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theme="0"/>
      </font>
      <fill>
        <patternFill>
          <bgColor rgb="FF004B87"/>
        </patternFill>
      </fill>
      <border>
        <left style="thin">
          <color rgb="FF001E46"/>
        </left>
        <right style="thin">
          <color rgb="FF001E46"/>
        </right>
        <top style="thin">
          <color rgb="FF001E46"/>
        </top>
        <bottom style="thin">
          <color rgb="FF001E46"/>
        </bottom>
      </border>
    </dxf>
    <dxf>
      <font>
        <color theme="0"/>
      </font>
      <fill>
        <patternFill>
          <bgColor rgb="FF004B87"/>
        </patternFill>
      </fill>
      <border>
        <vertical/>
        <horizontal/>
      </border>
    </dxf>
    <dxf>
      <font>
        <color rgb="FF001E46"/>
      </font>
      <fill>
        <patternFill>
          <bgColor rgb="FFB9D9EB"/>
        </patternFill>
      </fill>
      <border>
        <left style="thin">
          <color rgb="FF001E46"/>
        </left>
        <right style="thin">
          <color rgb="FF001E46"/>
        </right>
        <top style="thin">
          <color rgb="FF001E46"/>
        </top>
        <bottom style="thin">
          <color rgb="FF001E46"/>
        </bottom>
        <vertical/>
        <horizontal/>
      </border>
    </dxf>
    <dxf>
      <font>
        <color rgb="FF001E46"/>
      </font>
      <fill>
        <patternFill>
          <bgColor rgb="FFB9D9EB"/>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theme="0"/>
      </font>
      <fill>
        <patternFill>
          <bgColor rgb="FF004B87"/>
        </patternFill>
      </fill>
      <border>
        <left style="thin">
          <color rgb="FF001E46"/>
        </left>
        <right style="thin">
          <color rgb="FF001E46"/>
        </right>
        <top style="thin">
          <color rgb="FF001E46"/>
        </top>
        <bottom style="thin">
          <color rgb="FF001E46"/>
        </bottom>
      </border>
    </dxf>
    <dxf>
      <font>
        <color theme="0"/>
      </font>
      <fill>
        <patternFill>
          <bgColor rgb="FF004B87"/>
        </patternFill>
      </fill>
      <border>
        <vertical/>
        <horizontal/>
      </border>
    </dxf>
    <dxf>
      <font>
        <color rgb="FF001E46"/>
      </font>
      <fill>
        <patternFill>
          <bgColor rgb="FFB9D9EB"/>
        </patternFill>
      </fill>
      <border>
        <left style="thin">
          <color rgb="FF001E46"/>
        </left>
        <right style="thin">
          <color rgb="FF001E46"/>
        </right>
        <top style="thin">
          <color rgb="FF001E46"/>
        </top>
        <bottom style="thin">
          <color rgb="FF001E46"/>
        </bottom>
        <vertical/>
        <horizontal/>
      </border>
    </dxf>
    <dxf>
      <font>
        <color rgb="FF001E46"/>
      </font>
      <fill>
        <patternFill>
          <bgColor rgb="FFB9D9EB"/>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theme="0"/>
      </font>
      <fill>
        <patternFill>
          <bgColor rgb="FF004B87"/>
        </patternFill>
      </fill>
      <border>
        <left style="thin">
          <color rgb="FF001E46"/>
        </left>
        <right style="thin">
          <color rgb="FF001E46"/>
        </right>
        <top style="thin">
          <color rgb="FF001E46"/>
        </top>
        <bottom style="thin">
          <color rgb="FF001E46"/>
        </bottom>
      </border>
    </dxf>
    <dxf>
      <font>
        <color theme="0"/>
      </font>
      <fill>
        <patternFill>
          <bgColor rgb="FF004B87"/>
        </patternFill>
      </fill>
      <border>
        <vertical/>
        <horizontal/>
      </border>
    </dxf>
    <dxf>
      <font>
        <color rgb="FF001E46"/>
      </font>
      <fill>
        <patternFill>
          <bgColor rgb="FFB9D9EB"/>
        </patternFill>
      </fill>
      <border>
        <left style="thin">
          <color rgb="FF001E46"/>
        </left>
        <right style="thin">
          <color rgb="FF001E46"/>
        </right>
        <top style="thin">
          <color rgb="FF001E46"/>
        </top>
        <bottom style="thin">
          <color rgb="FF001E46"/>
        </bottom>
        <vertical/>
        <horizontal/>
      </border>
    </dxf>
    <dxf>
      <font>
        <color rgb="FF001E46"/>
      </font>
      <fill>
        <patternFill>
          <bgColor rgb="FFB9D9EB"/>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theme="0"/>
      </font>
      <fill>
        <patternFill>
          <bgColor rgb="FF004B87"/>
        </patternFill>
      </fill>
      <border>
        <left style="thin">
          <color rgb="FF001E46"/>
        </left>
        <right style="thin">
          <color rgb="FF001E46"/>
        </right>
        <top style="thin">
          <color rgb="FF001E46"/>
        </top>
        <bottom style="thin">
          <color rgb="FF001E46"/>
        </bottom>
      </border>
    </dxf>
    <dxf>
      <font>
        <color theme="0"/>
      </font>
      <fill>
        <patternFill>
          <bgColor rgb="FF004B87"/>
        </patternFill>
      </fill>
      <border>
        <vertical/>
        <horizontal/>
      </border>
    </dxf>
    <dxf>
      <font>
        <color rgb="FF001E46"/>
      </font>
      <fill>
        <patternFill>
          <bgColor rgb="FFB9D9EB"/>
        </patternFill>
      </fill>
      <border>
        <left style="thin">
          <color rgb="FF001E46"/>
        </left>
        <right style="thin">
          <color rgb="FF001E46"/>
        </right>
        <top style="thin">
          <color rgb="FF001E46"/>
        </top>
        <bottom style="thin">
          <color rgb="FF001E46"/>
        </bottom>
        <vertical/>
        <horizontal/>
      </border>
    </dxf>
    <dxf>
      <font>
        <color rgb="FF001E46"/>
      </font>
      <fill>
        <patternFill>
          <bgColor rgb="FFB9D9EB"/>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theme="0"/>
      </font>
      <fill>
        <patternFill>
          <bgColor rgb="FF004B87"/>
        </patternFill>
      </fill>
      <border>
        <left style="thin">
          <color rgb="FF001E46"/>
        </left>
        <right style="thin">
          <color rgb="FF001E46"/>
        </right>
        <top style="thin">
          <color rgb="FF001E46"/>
        </top>
        <bottom style="thin">
          <color rgb="FF001E46"/>
        </bottom>
      </border>
    </dxf>
    <dxf>
      <font>
        <color theme="0"/>
      </font>
      <fill>
        <patternFill>
          <bgColor rgb="FF004B87"/>
        </patternFill>
      </fill>
      <border>
        <vertical/>
        <horizontal/>
      </border>
    </dxf>
    <dxf>
      <font>
        <color rgb="FF001E46"/>
      </font>
      <fill>
        <patternFill>
          <bgColor rgb="FFB9D9EB"/>
        </patternFill>
      </fill>
      <border>
        <left style="thin">
          <color rgb="FF001E46"/>
        </left>
        <right style="thin">
          <color rgb="FF001E46"/>
        </right>
        <top style="thin">
          <color rgb="FF001E46"/>
        </top>
        <bottom style="thin">
          <color rgb="FF001E46"/>
        </bottom>
        <vertical/>
        <horizontal/>
      </border>
    </dxf>
    <dxf>
      <font>
        <color rgb="FF001E46"/>
      </font>
      <fill>
        <patternFill>
          <bgColor rgb="FFB9D9EB"/>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theme="0"/>
      </font>
      <fill>
        <patternFill>
          <bgColor rgb="FF004B87"/>
        </patternFill>
      </fill>
      <border>
        <left style="thin">
          <color rgb="FF001E46"/>
        </left>
        <right style="thin">
          <color rgb="FF001E46"/>
        </right>
        <top style="thin">
          <color rgb="FF001E46"/>
        </top>
        <bottom style="thin">
          <color rgb="FF001E46"/>
        </bottom>
      </border>
    </dxf>
    <dxf>
      <font>
        <color theme="0"/>
      </font>
      <fill>
        <patternFill>
          <bgColor rgb="FF004B87"/>
        </patternFill>
      </fill>
      <border>
        <vertical/>
        <horizontal/>
      </border>
    </dxf>
    <dxf>
      <font>
        <color rgb="FF001E46"/>
      </font>
      <fill>
        <patternFill>
          <bgColor rgb="FFB9D9EB"/>
        </patternFill>
      </fill>
      <border>
        <left style="thin">
          <color rgb="FF001E46"/>
        </left>
        <right style="thin">
          <color rgb="FF001E46"/>
        </right>
        <top style="thin">
          <color rgb="FF001E46"/>
        </top>
        <bottom style="thin">
          <color rgb="FF001E46"/>
        </bottom>
        <vertical/>
        <horizontal/>
      </border>
    </dxf>
    <dxf>
      <font>
        <color rgb="FF001E46"/>
      </font>
      <fill>
        <patternFill>
          <bgColor rgb="FFB9D9EB"/>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theme="0"/>
      </font>
      <fill>
        <patternFill>
          <bgColor rgb="FF004B87"/>
        </patternFill>
      </fill>
      <border>
        <left style="thin">
          <color rgb="FF001E46"/>
        </left>
        <right style="thin">
          <color rgb="FF001E46"/>
        </right>
        <top style="thin">
          <color rgb="FF001E46"/>
        </top>
        <bottom style="thin">
          <color rgb="FF001E46"/>
        </bottom>
      </border>
    </dxf>
    <dxf>
      <font>
        <color theme="0"/>
      </font>
      <fill>
        <patternFill>
          <bgColor rgb="FF004B87"/>
        </patternFill>
      </fill>
      <border>
        <vertical/>
        <horizontal/>
      </border>
    </dxf>
    <dxf>
      <font>
        <color rgb="FF001E46"/>
      </font>
      <fill>
        <patternFill>
          <bgColor rgb="FFB9D9EB"/>
        </patternFill>
      </fill>
      <border>
        <left style="thin">
          <color rgb="FF001E46"/>
        </left>
        <right style="thin">
          <color rgb="FF001E46"/>
        </right>
        <top style="thin">
          <color rgb="FF001E46"/>
        </top>
        <bottom style="thin">
          <color rgb="FF001E46"/>
        </bottom>
        <vertical/>
        <horizontal/>
      </border>
    </dxf>
    <dxf>
      <font>
        <color rgb="FF001E46"/>
      </font>
      <fill>
        <patternFill>
          <bgColor rgb="FFB9D9EB"/>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theme="0"/>
      </font>
      <fill>
        <patternFill>
          <bgColor rgb="FF004B87"/>
        </patternFill>
      </fill>
      <border>
        <left style="thin">
          <color rgb="FF001E46"/>
        </left>
        <right style="thin">
          <color rgb="FF001E46"/>
        </right>
        <top style="thin">
          <color rgb="FF001E46"/>
        </top>
        <bottom style="thin">
          <color rgb="FF001E46"/>
        </bottom>
      </border>
    </dxf>
    <dxf>
      <font>
        <color theme="0"/>
      </font>
      <fill>
        <patternFill>
          <bgColor rgb="FF004B87"/>
        </patternFill>
      </fill>
      <border>
        <vertical/>
        <horizontal/>
      </border>
    </dxf>
    <dxf>
      <font>
        <color rgb="FF001E46"/>
      </font>
      <fill>
        <patternFill>
          <bgColor rgb="FFB9D9EB"/>
        </patternFill>
      </fill>
      <border>
        <left style="thin">
          <color rgb="FF001E46"/>
        </left>
        <right style="thin">
          <color rgb="FF001E46"/>
        </right>
        <top style="thin">
          <color rgb="FF001E46"/>
        </top>
        <bottom style="thin">
          <color rgb="FF001E46"/>
        </bottom>
        <vertical/>
        <horizontal/>
      </border>
    </dxf>
    <dxf>
      <font>
        <color rgb="FF001E46"/>
      </font>
      <fill>
        <patternFill>
          <bgColor rgb="FFB9D9EB"/>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theme="0"/>
      </font>
      <fill>
        <patternFill>
          <bgColor rgb="FF004B87"/>
        </patternFill>
      </fill>
      <border>
        <left style="thin">
          <color rgb="FF001E46"/>
        </left>
        <right style="thin">
          <color rgb="FF001E46"/>
        </right>
        <top style="thin">
          <color rgb="FF001E46"/>
        </top>
        <bottom style="thin">
          <color rgb="FF001E46"/>
        </bottom>
      </border>
    </dxf>
    <dxf>
      <font>
        <color theme="0"/>
      </font>
      <fill>
        <patternFill>
          <bgColor rgb="FF004B87"/>
        </patternFill>
      </fill>
      <border>
        <vertical/>
        <horizontal/>
      </border>
    </dxf>
    <dxf>
      <font>
        <color rgb="FF001E46"/>
      </font>
      <fill>
        <patternFill>
          <bgColor rgb="FFB9D9EB"/>
        </patternFill>
      </fill>
      <border>
        <left style="thin">
          <color rgb="FF001E46"/>
        </left>
        <right style="thin">
          <color rgb="FF001E46"/>
        </right>
        <top style="thin">
          <color rgb="FF001E46"/>
        </top>
        <bottom style="thin">
          <color rgb="FF001E46"/>
        </bottom>
        <vertical/>
        <horizontal/>
      </border>
    </dxf>
    <dxf>
      <font>
        <color rgb="FF001E46"/>
      </font>
      <fill>
        <patternFill>
          <bgColor rgb="FFB9D9EB"/>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theme="0"/>
      </font>
      <fill>
        <patternFill>
          <bgColor rgb="FF004B87"/>
        </patternFill>
      </fill>
      <border>
        <left style="thin">
          <color rgb="FF001E46"/>
        </left>
        <right style="thin">
          <color rgb="FF001E46"/>
        </right>
        <top style="thin">
          <color rgb="FF001E46"/>
        </top>
        <bottom style="thin">
          <color rgb="FF001E46"/>
        </bottom>
      </border>
    </dxf>
    <dxf>
      <font>
        <color theme="0"/>
      </font>
      <fill>
        <patternFill>
          <bgColor rgb="FF004B87"/>
        </patternFill>
      </fill>
      <border>
        <vertical/>
        <horizontal/>
      </border>
    </dxf>
    <dxf>
      <font>
        <color rgb="FF001E46"/>
      </font>
      <fill>
        <patternFill>
          <bgColor rgb="FFB9D9EB"/>
        </patternFill>
      </fill>
      <border>
        <left style="thin">
          <color rgb="FF001E46"/>
        </left>
        <right style="thin">
          <color rgb="FF001E46"/>
        </right>
        <top style="thin">
          <color rgb="FF001E46"/>
        </top>
        <bottom style="thin">
          <color rgb="FF001E46"/>
        </bottom>
        <vertical/>
        <horizontal/>
      </border>
    </dxf>
    <dxf>
      <font>
        <color rgb="FF001E46"/>
      </font>
      <fill>
        <patternFill>
          <bgColor rgb="FFB9D9EB"/>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theme="0"/>
      </font>
      <fill>
        <patternFill>
          <bgColor rgb="FF004B87"/>
        </patternFill>
      </fill>
      <border>
        <left style="thin">
          <color rgb="FF001E46"/>
        </left>
        <right style="thin">
          <color rgb="FF001E46"/>
        </right>
        <top style="thin">
          <color rgb="FF001E46"/>
        </top>
        <bottom style="thin">
          <color rgb="FF001E46"/>
        </bottom>
      </border>
    </dxf>
    <dxf>
      <font>
        <color theme="0"/>
      </font>
      <fill>
        <patternFill>
          <bgColor rgb="FF004B87"/>
        </patternFill>
      </fill>
      <border>
        <vertical/>
        <horizontal/>
      </border>
    </dxf>
    <dxf>
      <font>
        <color rgb="FF001E46"/>
      </font>
      <fill>
        <patternFill>
          <bgColor rgb="FFB9D9EB"/>
        </patternFill>
      </fill>
      <border>
        <left style="thin">
          <color rgb="FF001E46"/>
        </left>
        <right style="thin">
          <color rgb="FF001E46"/>
        </right>
        <top style="thin">
          <color rgb="FF001E46"/>
        </top>
        <bottom style="thin">
          <color rgb="FF001E46"/>
        </bottom>
        <vertical/>
        <horizontal/>
      </border>
    </dxf>
    <dxf>
      <font>
        <color rgb="FF001E46"/>
      </font>
      <fill>
        <patternFill>
          <bgColor rgb="FFB9D9EB"/>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theme="0"/>
      </font>
      <fill>
        <patternFill>
          <bgColor rgb="FF004B87"/>
        </patternFill>
      </fill>
      <border>
        <left style="thin">
          <color rgb="FF001E46"/>
        </left>
        <right style="thin">
          <color rgb="FF001E46"/>
        </right>
        <top style="thin">
          <color rgb="FF001E46"/>
        </top>
        <bottom style="thin">
          <color rgb="FF001E46"/>
        </bottom>
      </border>
    </dxf>
    <dxf>
      <font>
        <color theme="0"/>
      </font>
      <fill>
        <patternFill>
          <bgColor rgb="FF004B87"/>
        </patternFill>
      </fill>
      <border>
        <vertical/>
        <horizontal/>
      </border>
    </dxf>
    <dxf>
      <font>
        <color rgb="FF001E46"/>
      </font>
      <fill>
        <patternFill>
          <bgColor rgb="FFB9D9EB"/>
        </patternFill>
      </fill>
      <border>
        <left style="thin">
          <color rgb="FF001E46"/>
        </left>
        <right style="thin">
          <color rgb="FF001E46"/>
        </right>
        <top style="thin">
          <color rgb="FF001E46"/>
        </top>
        <bottom style="thin">
          <color rgb="FF001E46"/>
        </bottom>
        <vertical/>
        <horizontal/>
      </border>
    </dxf>
    <dxf>
      <font>
        <color rgb="FF001E46"/>
      </font>
      <fill>
        <patternFill>
          <bgColor rgb="FFB9D9EB"/>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theme="0"/>
      </font>
      <fill>
        <patternFill>
          <bgColor rgb="FF004B87"/>
        </patternFill>
      </fill>
      <border>
        <left style="thin">
          <color rgb="FF001E46"/>
        </left>
        <right style="thin">
          <color rgb="FF001E46"/>
        </right>
        <top style="thin">
          <color rgb="FF001E46"/>
        </top>
        <bottom style="thin">
          <color rgb="FF001E46"/>
        </bottom>
      </border>
    </dxf>
    <dxf>
      <font>
        <color theme="0"/>
      </font>
      <fill>
        <patternFill>
          <bgColor rgb="FF004B87"/>
        </patternFill>
      </fill>
      <border>
        <vertical/>
        <horizontal/>
      </border>
    </dxf>
    <dxf>
      <font>
        <color rgb="FF001E46"/>
      </font>
      <fill>
        <patternFill>
          <bgColor rgb="FFB9D9EB"/>
        </patternFill>
      </fill>
      <border>
        <left style="thin">
          <color rgb="FF001E46"/>
        </left>
        <right style="thin">
          <color rgb="FF001E46"/>
        </right>
        <top style="thin">
          <color rgb="FF001E46"/>
        </top>
        <bottom style="thin">
          <color rgb="FF001E46"/>
        </bottom>
        <vertical/>
        <horizontal/>
      </border>
    </dxf>
    <dxf>
      <font>
        <color rgb="FF001E46"/>
      </font>
      <fill>
        <patternFill>
          <bgColor rgb="FFB9D9EB"/>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theme="0"/>
      </font>
      <fill>
        <patternFill>
          <bgColor rgb="FF004B87"/>
        </patternFill>
      </fill>
      <border>
        <left style="thin">
          <color rgb="FF001E46"/>
        </left>
        <right style="thin">
          <color rgb="FF001E46"/>
        </right>
        <top style="thin">
          <color rgb="FF001E46"/>
        </top>
        <bottom style="thin">
          <color rgb="FF001E46"/>
        </bottom>
      </border>
    </dxf>
    <dxf>
      <font>
        <color theme="0"/>
      </font>
      <fill>
        <patternFill>
          <bgColor rgb="FF004B87"/>
        </patternFill>
      </fill>
      <border>
        <vertical/>
        <horizontal/>
      </border>
    </dxf>
    <dxf>
      <font>
        <color rgb="FF001E46"/>
      </font>
      <fill>
        <patternFill>
          <bgColor rgb="FFB9D9EB"/>
        </patternFill>
      </fill>
      <border>
        <left style="thin">
          <color rgb="FF001E46"/>
        </left>
        <right style="thin">
          <color rgb="FF001E46"/>
        </right>
        <top style="thin">
          <color rgb="FF001E46"/>
        </top>
        <bottom style="thin">
          <color rgb="FF001E46"/>
        </bottom>
        <vertical/>
        <horizontal/>
      </border>
    </dxf>
    <dxf>
      <font>
        <color rgb="FF001E46"/>
      </font>
      <fill>
        <patternFill>
          <bgColor rgb="FFB9D9EB"/>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theme="0"/>
      </font>
      <fill>
        <patternFill>
          <bgColor rgb="FF004B87"/>
        </patternFill>
      </fill>
      <border>
        <left style="thin">
          <color rgb="FF001E46"/>
        </left>
        <right style="thin">
          <color rgb="FF001E46"/>
        </right>
        <top style="thin">
          <color rgb="FF001E46"/>
        </top>
        <bottom style="thin">
          <color rgb="FF001E46"/>
        </bottom>
      </border>
    </dxf>
    <dxf>
      <font>
        <color theme="0"/>
      </font>
      <fill>
        <patternFill>
          <bgColor rgb="FF004B87"/>
        </patternFill>
      </fill>
      <border>
        <vertical/>
        <horizontal/>
      </border>
    </dxf>
    <dxf>
      <font>
        <color rgb="FF001E46"/>
      </font>
      <fill>
        <patternFill>
          <bgColor rgb="FFB9D9EB"/>
        </patternFill>
      </fill>
      <border>
        <left style="thin">
          <color rgb="FF001E46"/>
        </left>
        <right style="thin">
          <color rgb="FF001E46"/>
        </right>
        <top style="thin">
          <color rgb="FF001E46"/>
        </top>
        <bottom style="thin">
          <color rgb="FF001E46"/>
        </bottom>
        <vertical/>
        <horizontal/>
      </border>
    </dxf>
    <dxf>
      <font>
        <color rgb="FF001E46"/>
      </font>
      <fill>
        <patternFill>
          <bgColor rgb="FFB9D9EB"/>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theme="0"/>
      </font>
      <fill>
        <patternFill>
          <bgColor rgb="FF004B87"/>
        </patternFill>
      </fill>
      <border>
        <left style="thin">
          <color rgb="FF001E46"/>
        </left>
        <right style="thin">
          <color rgb="FF001E46"/>
        </right>
        <top style="thin">
          <color rgb="FF001E46"/>
        </top>
        <bottom style="thin">
          <color rgb="FF001E46"/>
        </bottom>
      </border>
    </dxf>
    <dxf>
      <font>
        <color theme="0"/>
      </font>
      <fill>
        <patternFill>
          <bgColor rgb="FF004B87"/>
        </patternFill>
      </fill>
      <border>
        <vertical/>
        <horizontal/>
      </border>
    </dxf>
    <dxf>
      <font>
        <color rgb="FF001E46"/>
      </font>
      <fill>
        <patternFill>
          <bgColor rgb="FFB9D9EB"/>
        </patternFill>
      </fill>
      <border>
        <left style="thin">
          <color rgb="FF001E46"/>
        </left>
        <right style="thin">
          <color rgb="FF001E46"/>
        </right>
        <top style="thin">
          <color rgb="FF001E46"/>
        </top>
        <bottom style="thin">
          <color rgb="FF001E46"/>
        </bottom>
        <vertical/>
        <horizontal/>
      </border>
    </dxf>
    <dxf>
      <font>
        <color rgb="FF001E46"/>
      </font>
      <fill>
        <patternFill>
          <bgColor rgb="FFB9D9EB"/>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theme="0"/>
      </font>
      <fill>
        <patternFill>
          <bgColor rgb="FF004B87"/>
        </patternFill>
      </fill>
      <border>
        <left style="thin">
          <color rgb="FF001E46"/>
        </left>
        <right style="thin">
          <color rgb="FF001E46"/>
        </right>
        <top style="thin">
          <color rgb="FF001E46"/>
        </top>
        <bottom style="thin">
          <color rgb="FF001E46"/>
        </bottom>
      </border>
    </dxf>
    <dxf>
      <font>
        <color theme="0"/>
      </font>
      <fill>
        <patternFill>
          <bgColor rgb="FF004B87"/>
        </patternFill>
      </fill>
      <border>
        <vertical/>
        <horizontal/>
      </border>
    </dxf>
    <dxf>
      <font>
        <color rgb="FF001E46"/>
      </font>
      <fill>
        <patternFill>
          <bgColor rgb="FFB9D9EB"/>
        </patternFill>
      </fill>
      <border>
        <left style="thin">
          <color rgb="FF001E46"/>
        </left>
        <right style="thin">
          <color rgb="FF001E46"/>
        </right>
        <top style="thin">
          <color rgb="FF001E46"/>
        </top>
        <bottom style="thin">
          <color rgb="FF001E46"/>
        </bottom>
        <vertical/>
        <horizontal/>
      </border>
    </dxf>
    <dxf>
      <font>
        <color rgb="FF001E46"/>
      </font>
      <fill>
        <patternFill>
          <bgColor rgb="FFB9D9EB"/>
        </patternFill>
      </fill>
      <border>
        <left style="thin">
          <color rgb="FF001E46"/>
        </left>
        <right style="thin">
          <color rgb="FF001E46"/>
        </right>
        <top style="thin">
          <color rgb="FF001E46"/>
        </top>
        <bottom style="thin">
          <color rgb="FF001E46"/>
        </bottom>
        <vertical/>
        <horizontal/>
      </border>
    </dxf>
    <dxf>
      <font>
        <color rgb="FF001E46"/>
      </font>
      <fill>
        <patternFill>
          <bgColor rgb="FF001E46"/>
        </patternFill>
      </fill>
      <border>
        <left style="thin">
          <color rgb="FF001E46"/>
        </left>
        <right style="thin">
          <color rgb="FF001E46"/>
        </right>
        <top style="thin">
          <color rgb="FF001E46"/>
        </top>
        <bottom style="thin">
          <color rgb="FF001E46"/>
        </bottom>
        <vertical/>
        <horizontal/>
      </border>
    </dxf>
    <dxf>
      <font>
        <color theme="0"/>
      </font>
      <fill>
        <patternFill>
          <bgColor rgb="FF004B87"/>
        </patternFill>
      </fill>
      <border>
        <left style="thin">
          <color rgb="FF001E46"/>
        </left>
        <right style="thin">
          <color rgb="FF001E46"/>
        </right>
        <top style="thin">
          <color rgb="FF001E46"/>
        </top>
        <bottom style="thin">
          <color rgb="FF001E46"/>
        </bottom>
      </border>
    </dxf>
    <dxf>
      <font>
        <color theme="0"/>
      </font>
      <fill>
        <patternFill>
          <bgColor rgb="FF004B87"/>
        </patternFill>
      </fill>
      <border>
        <vertical/>
        <horizontal/>
      </border>
    </dxf>
  </dxfs>
  <tableStyles count="0" defaultTableStyle="TableStyleMedium2" defaultPivotStyle="PivotStyleLight16"/>
  <colors>
    <mruColors>
      <color rgb="FFB9D9EB"/>
      <color rgb="FF001E46"/>
      <color rgb="FF004B87"/>
      <color rgb="FF002387"/>
      <color rgb="FFFFCE00"/>
      <color rgb="FFFFFFFF"/>
      <color rgb="FFE8E8E7"/>
      <color rgb="FF53565A"/>
      <color rgb="FF0085CA"/>
      <color rgb="FF00A9E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s>
</file>

<file path=xl/ctrlProps/ctrlProp1.xml><?xml version="1.0" encoding="utf-8"?>
<formControlPr xmlns="http://schemas.microsoft.com/office/spreadsheetml/2009/9/main" objectType="CheckBox" fmlaLink="'Drop down Lists'!$A$17" lockText="1" noThreeD="1"/>
</file>

<file path=xl/ctrlProps/ctrlProp2.xml><?xml version="1.0" encoding="utf-8"?>
<formControlPr xmlns="http://schemas.microsoft.com/office/spreadsheetml/2009/9/main" objectType="CheckBox" fmlaLink="'Drop down Lists'!$B$17" lockText="1" noThreeD="1"/>
</file>

<file path=xl/ctrlProps/ctrlProp3.xml><?xml version="1.0" encoding="utf-8"?>
<formControlPr xmlns="http://schemas.microsoft.com/office/spreadsheetml/2009/9/main" objectType="CheckBox" fmlaLink="'Drop down Lists'!$D$17" lockText="1" noThreeD="1"/>
</file>

<file path=xl/drawings/_rels/drawing1.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895350</xdr:colOff>
      <xdr:row>1</xdr:row>
      <xdr:rowOff>1058</xdr:rowOff>
    </xdr:from>
    <xdr:to>
      <xdr:col>4</xdr:col>
      <xdr:colOff>43295</xdr:colOff>
      <xdr:row>14</xdr:row>
      <xdr:rowOff>119591</xdr:rowOff>
    </xdr:to>
    <xdr:sp macro="" textlink="">
      <xdr:nvSpPr>
        <xdr:cNvPr id="8" name="Rectangle 7">
          <a:extLst>
            <a:ext uri="{FF2B5EF4-FFF2-40B4-BE49-F238E27FC236}">
              <a16:creationId xmlns:a16="http://schemas.microsoft.com/office/drawing/2014/main" id="{00000000-0008-0000-0000-000008000000}"/>
            </a:ext>
          </a:extLst>
        </xdr:cNvPr>
        <xdr:cNvSpPr/>
      </xdr:nvSpPr>
      <xdr:spPr>
        <a:xfrm>
          <a:off x="895350" y="191558"/>
          <a:ext cx="6638059" cy="2482465"/>
        </a:xfrm>
        <a:prstGeom prst="rect">
          <a:avLst/>
        </a:prstGeom>
        <a:solidFill>
          <a:srgbClr val="001E46"/>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xdr:twoCellAnchor>
    <xdr:from>
      <xdr:col>1</xdr:col>
      <xdr:colOff>179294</xdr:colOff>
      <xdr:row>2</xdr:row>
      <xdr:rowOff>11206</xdr:rowOff>
    </xdr:from>
    <xdr:to>
      <xdr:col>3</xdr:col>
      <xdr:colOff>616323</xdr:colOff>
      <xdr:row>13</xdr:row>
      <xdr:rowOff>78442</xdr:rowOff>
    </xdr:to>
    <xdr:sp macro="" textlink="">
      <xdr:nvSpPr>
        <xdr:cNvPr id="3" name="TextBox 2">
          <a:extLst>
            <a:ext uri="{FF2B5EF4-FFF2-40B4-BE49-F238E27FC236}">
              <a16:creationId xmlns:a16="http://schemas.microsoft.com/office/drawing/2014/main" id="{00000000-0008-0000-0000-000003000000}"/>
            </a:ext>
          </a:extLst>
        </xdr:cNvPr>
        <xdr:cNvSpPr txBox="1"/>
      </xdr:nvSpPr>
      <xdr:spPr>
        <a:xfrm>
          <a:off x="3303494" y="192181"/>
          <a:ext cx="7018804" cy="205796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2800" b="1">
              <a:solidFill>
                <a:schemeClr val="bg1"/>
              </a:solidFill>
              <a:latin typeface="Arial" panose="020B0604020202020204" pitchFamily="34" charset="0"/>
              <a:cs typeface="Arial" panose="020B0604020202020204" pitchFamily="34" charset="0"/>
            </a:rPr>
            <a:t>MEDTRONIC</a:t>
          </a:r>
          <a:r>
            <a:rPr lang="en-GB" sz="2800" b="1" baseline="0">
              <a:solidFill>
                <a:schemeClr val="bg1"/>
              </a:solidFill>
              <a:latin typeface="Arial" panose="020B0604020202020204" pitchFamily="34" charset="0"/>
              <a:cs typeface="Arial" panose="020B0604020202020204" pitchFamily="34" charset="0"/>
            </a:rPr>
            <a:t> </a:t>
          </a:r>
          <a:r>
            <a:rPr lang="en-GB" sz="2800" b="1">
              <a:solidFill>
                <a:schemeClr val="bg1"/>
              </a:solidFill>
              <a:latin typeface="Arial" panose="020B0604020202020204" pitchFamily="34" charset="0"/>
              <a:cs typeface="Arial" panose="020B0604020202020204" pitchFamily="34" charset="0"/>
            </a:rPr>
            <a:t>UK DIABETES</a:t>
          </a:r>
        </a:p>
        <a:p>
          <a:r>
            <a:rPr lang="en-GB" sz="2800" b="1">
              <a:solidFill>
                <a:schemeClr val="bg1"/>
              </a:solidFill>
              <a:latin typeface="Arial" panose="020B0604020202020204" pitchFamily="34" charset="0"/>
              <a:cs typeface="Arial" panose="020B0604020202020204" pitchFamily="34" charset="0"/>
            </a:rPr>
            <a:t>FUNDING MANAGEMENT</a:t>
          </a:r>
          <a:br>
            <a:rPr lang="en-GB" sz="2800" b="1">
              <a:solidFill>
                <a:srgbClr val="FFC000"/>
              </a:solidFill>
              <a:latin typeface="Arial" panose="020B0604020202020204" pitchFamily="34" charset="0"/>
              <a:cs typeface="Arial" panose="020B0604020202020204" pitchFamily="34" charset="0"/>
            </a:rPr>
          </a:br>
          <a:r>
            <a:rPr lang="en-GB" sz="2800" b="1">
              <a:solidFill>
                <a:srgbClr val="FFCE00"/>
              </a:solidFill>
              <a:latin typeface="Arial" panose="020B0604020202020204" pitchFamily="34" charset="0"/>
              <a:cs typeface="Arial" panose="020B0604020202020204" pitchFamily="34" charset="0"/>
            </a:rPr>
            <a:t>PATIENT DATA FORM</a:t>
          </a:r>
          <a:endParaRPr lang="en-GB" sz="2800" b="1" baseline="0">
            <a:solidFill>
              <a:srgbClr val="FFCE00"/>
            </a:solidFill>
            <a:latin typeface="Arial" panose="020B0604020202020204" pitchFamily="34" charset="0"/>
            <a:cs typeface="Arial" panose="020B0604020202020204" pitchFamily="34" charset="0"/>
          </a:endParaRPr>
        </a:p>
        <a:p>
          <a:endParaRPr lang="en-GB" sz="2800" b="1">
            <a:solidFill>
              <a:srgbClr val="B9D9EB"/>
            </a:solidFill>
            <a:latin typeface="Arial" panose="020B0604020202020204" pitchFamily="34" charset="0"/>
            <a:cs typeface="Arial" panose="020B0604020202020204" pitchFamily="34" charset="0"/>
          </a:endParaRPr>
        </a:p>
      </xdr:txBody>
    </xdr:sp>
    <xdr:clientData/>
  </xdr:twoCellAnchor>
  <xdr:twoCellAnchor>
    <xdr:from>
      <xdr:col>0</xdr:col>
      <xdr:colOff>887507</xdr:colOff>
      <xdr:row>15</xdr:row>
      <xdr:rowOff>76199</xdr:rowOff>
    </xdr:from>
    <xdr:to>
      <xdr:col>3</xdr:col>
      <xdr:colOff>974725</xdr:colOff>
      <xdr:row>23</xdr:row>
      <xdr:rowOff>190500</xdr:rowOff>
    </xdr:to>
    <xdr:sp macro="" textlink="">
      <xdr:nvSpPr>
        <xdr:cNvPr id="4" name="TextBox 3">
          <a:extLst>
            <a:ext uri="{FF2B5EF4-FFF2-40B4-BE49-F238E27FC236}">
              <a16:creationId xmlns:a16="http://schemas.microsoft.com/office/drawing/2014/main" id="{00000000-0008-0000-0000-000004000000}"/>
            </a:ext>
          </a:extLst>
        </xdr:cNvPr>
        <xdr:cNvSpPr txBox="1"/>
      </xdr:nvSpPr>
      <xdr:spPr>
        <a:xfrm>
          <a:off x="887507" y="2752724"/>
          <a:ext cx="6554693" cy="644842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050" b="0" i="0" u="none" strike="noStrike" baseline="0">
              <a:solidFill>
                <a:srgbClr val="53565A"/>
              </a:solidFill>
              <a:latin typeface="Arial" panose="020B0604020202020204" pitchFamily="34" charset="0"/>
              <a:ea typeface="+mn-ea"/>
              <a:cs typeface="Arial" panose="020B0604020202020204" pitchFamily="34" charset="0"/>
            </a:rPr>
            <a:t>Dear Customer</a:t>
          </a:r>
          <a:br>
            <a:rPr lang="en-GB" sz="1050" b="0" i="0" u="none" strike="noStrike" baseline="0">
              <a:solidFill>
                <a:srgbClr val="53565A"/>
              </a:solidFill>
              <a:latin typeface="Arial" panose="020B0604020202020204" pitchFamily="34" charset="0"/>
              <a:ea typeface="+mn-ea"/>
              <a:cs typeface="Arial" panose="020B0604020202020204" pitchFamily="34" charset="0"/>
            </a:rPr>
          </a:br>
          <a:endParaRPr lang="en-GB" sz="1050" b="0" i="0" u="none" strike="noStrike" baseline="0">
            <a:solidFill>
              <a:srgbClr val="53565A"/>
            </a:solidFill>
            <a:latin typeface="Arial" panose="020B0604020202020204" pitchFamily="34" charset="0"/>
            <a:ea typeface="+mn-ea"/>
            <a:cs typeface="Arial" panose="020B0604020202020204" pitchFamily="34" charset="0"/>
          </a:endParaRPr>
        </a:p>
        <a:p>
          <a:r>
            <a:rPr lang="en-GB" sz="1050" b="0" i="0" u="none" strike="noStrike" baseline="0">
              <a:solidFill>
                <a:srgbClr val="53565A"/>
              </a:solidFill>
              <a:latin typeface="Arial" panose="020B0604020202020204" pitchFamily="34" charset="0"/>
              <a:ea typeface="+mn-ea"/>
              <a:cs typeface="Arial" panose="020B0604020202020204" pitchFamily="34" charset="0"/>
            </a:rPr>
            <a:t>Thank you for choosing Medtronic Diabetes.  Please complete all required sections of this document to facilitate setting up a Patient Account(s) and processing your order(s).  All details on the 'Patient Data Form' should be completed for each patient added to avoid delays in processing your request.  Up to 20 patients can be added to this form*.  In addition, please read and confirm the Terms &amp; Conditions for the Supply of Goods and Data Processing Statement </a:t>
          </a:r>
          <a:r>
            <a:rPr lang="en-GB" sz="1050" b="1" i="0" u="none" strike="noStrike" baseline="0">
              <a:solidFill>
                <a:srgbClr val="53565A"/>
              </a:solidFill>
              <a:latin typeface="Arial" panose="020B0604020202020204" pitchFamily="34" charset="0"/>
              <a:ea typeface="+mn-ea"/>
              <a:cs typeface="Arial" panose="020B0604020202020204" pitchFamily="34" charset="0"/>
            </a:rPr>
            <a:t>before </a:t>
          </a:r>
          <a:r>
            <a:rPr lang="en-GB" sz="1050" b="0" i="0" u="none" strike="noStrike" baseline="0">
              <a:solidFill>
                <a:srgbClr val="53565A"/>
              </a:solidFill>
              <a:latin typeface="Arial" panose="020B0604020202020204" pitchFamily="34" charset="0"/>
              <a:ea typeface="+mn-ea"/>
              <a:cs typeface="Arial" panose="020B0604020202020204" pitchFamily="34" charset="0"/>
            </a:rPr>
            <a:t>returning to Medtronic.</a:t>
          </a:r>
          <a:br>
            <a:rPr lang="en-GB" sz="1050" b="0" i="0" u="none" strike="noStrike" baseline="0">
              <a:solidFill>
                <a:srgbClr val="53565A"/>
              </a:solidFill>
              <a:latin typeface="Arial" panose="020B0604020202020204" pitchFamily="34" charset="0"/>
              <a:ea typeface="+mn-ea"/>
              <a:cs typeface="Arial" panose="020B0604020202020204" pitchFamily="34" charset="0"/>
            </a:rPr>
          </a:br>
          <a:br>
            <a:rPr lang="en-GB" sz="1050" b="0" i="0" u="none" strike="noStrike" baseline="0">
              <a:solidFill>
                <a:srgbClr val="53565A"/>
              </a:solidFill>
              <a:latin typeface="Arial" panose="020B0604020202020204" pitchFamily="34" charset="0"/>
              <a:ea typeface="+mn-ea"/>
              <a:cs typeface="Arial" panose="020B0604020202020204" pitchFamily="34" charset="0"/>
            </a:rPr>
          </a:br>
          <a:r>
            <a:rPr lang="en-GB" sz="1050" b="0" i="0" u="none" strike="noStrike" baseline="0">
              <a:solidFill>
                <a:srgbClr val="53565A"/>
              </a:solidFill>
              <a:latin typeface="Arial" panose="020B0604020202020204" pitchFamily="34" charset="0"/>
              <a:ea typeface="+mn-ea"/>
              <a:cs typeface="Arial" panose="020B0604020202020204" pitchFamily="34" charset="0"/>
            </a:rPr>
            <a:t>*Please note: For Type 1 expectant mothers eligible for funding under the NHS programme to supply CGM during pregnancy, please add individual patient details under the 'Pregnancy Package' tab. </a:t>
          </a:r>
        </a:p>
        <a:p>
          <a:br>
            <a:rPr lang="en-GB" sz="1050" b="1" i="0" u="none" strike="noStrike" baseline="0">
              <a:solidFill>
                <a:srgbClr val="002060"/>
              </a:solidFill>
              <a:latin typeface="Arial" panose="020B0604020202020204" pitchFamily="34" charset="0"/>
              <a:ea typeface="+mn-ea"/>
              <a:cs typeface="Arial" panose="020B0604020202020204" pitchFamily="34" charset="0"/>
            </a:rPr>
          </a:br>
          <a:endParaRPr lang="en-GB" sz="1050" b="1" i="0" u="none" strike="noStrike" baseline="0">
            <a:solidFill>
              <a:srgbClr val="002060"/>
            </a:solidFill>
            <a:latin typeface="Arial" panose="020B0604020202020204" pitchFamily="34" charset="0"/>
            <a:ea typeface="+mn-ea"/>
            <a:cs typeface="Arial" panose="020B0604020202020204" pitchFamily="34" charset="0"/>
          </a:endParaRPr>
        </a:p>
        <a:p>
          <a:r>
            <a:rPr lang="en-GB" sz="1050" b="1" i="0" u="none" strike="noStrike" baseline="0">
              <a:solidFill>
                <a:srgbClr val="002060"/>
              </a:solidFill>
              <a:latin typeface="Arial" panose="020B0604020202020204" pitchFamily="34" charset="0"/>
              <a:ea typeface="+mn-ea"/>
              <a:cs typeface="Arial" panose="020B0604020202020204" pitchFamily="34" charset="0"/>
            </a:rPr>
            <a:t>EXPECTED TIMELINE FOR ACCOUNT SET UP</a:t>
          </a:r>
        </a:p>
        <a:p>
          <a:endParaRPr lang="en-GB" sz="1050" b="0" i="0" baseline="0">
            <a:solidFill>
              <a:schemeClr val="dk1"/>
            </a:solidFill>
            <a:effectLst/>
            <a:latin typeface="+mn-lt"/>
            <a:ea typeface="+mn-ea"/>
            <a:cs typeface="+mn-cs"/>
          </a:endParaRPr>
        </a:p>
        <a:p>
          <a:r>
            <a:rPr lang="en-GB" sz="1050" b="0" i="0" baseline="0">
              <a:solidFill>
                <a:srgbClr val="53565A"/>
              </a:solidFill>
              <a:effectLst/>
              <a:latin typeface="+mn-lt"/>
              <a:ea typeface="+mn-ea"/>
              <a:cs typeface="+mn-cs"/>
            </a:rPr>
            <a:t>▪</a:t>
          </a:r>
          <a:r>
            <a:rPr lang="en-GB" sz="1050" b="0" i="0" u="none" strike="noStrike" baseline="0">
              <a:solidFill>
                <a:srgbClr val="53565A"/>
              </a:solidFill>
              <a:latin typeface="Arial" panose="020B0604020202020204" pitchFamily="34" charset="0"/>
              <a:ea typeface="+mn-ea"/>
              <a:cs typeface="Arial" panose="020B0604020202020204" pitchFamily="34" charset="0"/>
            </a:rPr>
            <a:t> New patient, new pump (up to 8 working days)</a:t>
          </a:r>
        </a:p>
        <a:p>
          <a:r>
            <a:rPr lang="en-GB" sz="1050" b="0" i="0" baseline="0">
              <a:solidFill>
                <a:srgbClr val="53565A"/>
              </a:solidFill>
              <a:effectLst/>
              <a:latin typeface="+mn-lt"/>
              <a:ea typeface="+mn-ea"/>
              <a:cs typeface="+mn-cs"/>
            </a:rPr>
            <a:t>▪</a:t>
          </a:r>
          <a:r>
            <a:rPr lang="en-GB" sz="1050" b="0" i="0" u="none" strike="noStrike" baseline="0">
              <a:solidFill>
                <a:srgbClr val="53565A"/>
              </a:solidFill>
              <a:latin typeface="Arial" panose="020B0604020202020204" pitchFamily="34" charset="0"/>
              <a:ea typeface="+mn-ea"/>
              <a:cs typeface="Arial" panose="020B0604020202020204" pitchFamily="34" charset="0"/>
            </a:rPr>
            <a:t> Existing Medtronic pump upgrade (up to 5 working days)</a:t>
          </a:r>
        </a:p>
        <a:p>
          <a:r>
            <a:rPr lang="en-GB" sz="1050" b="0" i="0" baseline="0">
              <a:solidFill>
                <a:srgbClr val="53565A"/>
              </a:solidFill>
              <a:effectLst/>
              <a:latin typeface="+mn-lt"/>
              <a:ea typeface="+mn-ea"/>
              <a:cs typeface="+mn-cs"/>
            </a:rPr>
            <a:t>▪</a:t>
          </a:r>
          <a:r>
            <a:rPr lang="en-GB" sz="1050" b="0" i="0" u="none" strike="noStrike" baseline="0">
              <a:solidFill>
                <a:srgbClr val="53565A"/>
              </a:solidFill>
              <a:latin typeface="Arial" panose="020B0604020202020204" pitchFamily="34" charset="0"/>
              <a:ea typeface="+mn-ea"/>
              <a:cs typeface="Arial" panose="020B0604020202020204" pitchFamily="34" charset="0"/>
            </a:rPr>
            <a:t> Change to funding (up to 3 working days)</a:t>
          </a:r>
        </a:p>
        <a:p>
          <a:r>
            <a:rPr lang="en-GB" sz="1050" b="0" i="0" baseline="0">
              <a:solidFill>
                <a:srgbClr val="53565A"/>
              </a:solidFill>
              <a:effectLst/>
              <a:latin typeface="+mn-lt"/>
              <a:ea typeface="+mn-ea"/>
              <a:cs typeface="+mn-cs"/>
            </a:rPr>
            <a:t>▪</a:t>
          </a:r>
          <a:r>
            <a:rPr lang="en-GB" sz="1050" b="0" i="0" u="none" strike="noStrike" baseline="0">
              <a:solidFill>
                <a:srgbClr val="53565A"/>
              </a:solidFill>
              <a:latin typeface="Arial" panose="020B0604020202020204" pitchFamily="34" charset="0"/>
              <a:ea typeface="+mn-ea"/>
              <a:cs typeface="Arial" panose="020B0604020202020204" pitchFamily="34" charset="0"/>
            </a:rPr>
            <a:t> Already funded for pump – CGM only (up to 5 working days)</a:t>
          </a:r>
        </a:p>
        <a:p>
          <a:r>
            <a:rPr lang="en-GB" sz="1050" b="0" i="0" baseline="0">
              <a:solidFill>
                <a:srgbClr val="53565A"/>
              </a:solidFill>
              <a:effectLst/>
              <a:latin typeface="+mn-lt"/>
              <a:ea typeface="+mn-ea"/>
              <a:cs typeface="+mn-cs"/>
            </a:rPr>
            <a:t>▪</a:t>
          </a:r>
          <a:r>
            <a:rPr lang="en-GB" sz="1050" b="0" i="0" u="none" strike="noStrike" baseline="0">
              <a:solidFill>
                <a:srgbClr val="53565A"/>
              </a:solidFill>
              <a:latin typeface="Arial" panose="020B0604020202020204" pitchFamily="34" charset="0"/>
              <a:ea typeface="+mn-ea"/>
              <a:cs typeface="Arial" panose="020B0604020202020204" pitchFamily="34" charset="0"/>
            </a:rPr>
            <a:t> New patient account setup only (up to 5 working days)</a:t>
          </a:r>
        </a:p>
        <a:p>
          <a:endParaRPr lang="en-GB" sz="1050" b="0" i="0" u="none" strike="noStrike" baseline="0">
            <a:solidFill>
              <a:schemeClr val="dk1"/>
            </a:solidFill>
            <a:latin typeface="Arial" panose="020B0604020202020204" pitchFamily="34" charset="0"/>
            <a:ea typeface="+mn-ea"/>
            <a:cs typeface="Arial" panose="020B0604020202020204" pitchFamily="34" charset="0"/>
          </a:endParaRPr>
        </a:p>
        <a:p>
          <a:endParaRPr lang="en-GB" sz="1050" b="1" i="0" u="none" strike="noStrike" baseline="0">
            <a:solidFill>
              <a:srgbClr val="002060"/>
            </a:solidFill>
            <a:latin typeface="Arial" panose="020B0604020202020204" pitchFamily="34" charset="0"/>
            <a:ea typeface="+mn-ea"/>
            <a:cs typeface="Arial" panose="020B0604020202020204" pitchFamily="34" charset="0"/>
          </a:endParaRPr>
        </a:p>
        <a:p>
          <a:r>
            <a:rPr lang="en-GB" sz="1050" b="1" i="0" u="none" strike="noStrike" baseline="0">
              <a:solidFill>
                <a:srgbClr val="002060"/>
              </a:solidFill>
              <a:latin typeface="Arial" panose="020B0604020202020204" pitchFamily="34" charset="0"/>
              <a:ea typeface="+mn-ea"/>
              <a:cs typeface="Arial" panose="020B0604020202020204" pitchFamily="34" charset="0"/>
            </a:rPr>
            <a:t>WHAT TO DO IF YOUR PATIENT CHANGES ADDRESS OR THEY ARE NO LONGER UNDER YOUR CARE?</a:t>
          </a:r>
        </a:p>
        <a:p>
          <a:endParaRPr lang="en-GB" sz="1050" b="0" i="0" u="none" strike="noStrike" baseline="0">
            <a:solidFill>
              <a:schemeClr val="dk1"/>
            </a:solidFill>
            <a:latin typeface="Arial" panose="020B0604020202020204" pitchFamily="34" charset="0"/>
            <a:ea typeface="+mn-ea"/>
            <a:cs typeface="Arial" panose="020B0604020202020204" pitchFamily="34" charset="0"/>
          </a:endParaRPr>
        </a:p>
        <a:p>
          <a:r>
            <a:rPr lang="en-GB" sz="1050" b="0" i="0" u="none" strike="noStrike" baseline="0">
              <a:solidFill>
                <a:srgbClr val="53565A"/>
              </a:solidFill>
              <a:latin typeface="Arial" panose="020B0604020202020204" pitchFamily="34" charset="0"/>
              <a:ea typeface="+mn-ea"/>
              <a:cs typeface="Arial" panose="020B0604020202020204" pitchFamily="34" charset="0"/>
            </a:rPr>
            <a:t>If your patient changes their address, transfers hospitals, or their invoicing details change, Medtronic must be informed before their next order is placed, so their account details can be updated. Please note if these changes are not reported to Medtronic, shipments may stop. Medtronic insulin pump users can also benefit from ordering their consumables online 24/7 via the Medtronic eShop.  Patients can register at https://shop.medtronic-diabetes.co.uk.</a:t>
          </a:r>
          <a:endParaRPr lang="en-GB" sz="1050" b="0" i="0" u="none" strike="noStrike" baseline="0">
            <a:solidFill>
              <a:srgbClr val="0070C0"/>
            </a:solidFill>
            <a:latin typeface="Arial" panose="020B0604020202020204" pitchFamily="34" charset="0"/>
            <a:ea typeface="+mn-ea"/>
            <a:cs typeface="Arial" panose="020B0604020202020204" pitchFamily="34" charset="0"/>
          </a:endParaRPr>
        </a:p>
        <a:p>
          <a:pPr algn="l"/>
          <a:endParaRPr lang="en-GB" sz="1050" b="1" i="0" u="none" strike="noStrike" baseline="0">
            <a:solidFill>
              <a:srgbClr val="0085CA"/>
            </a:solidFill>
            <a:latin typeface="Arial" panose="020B0604020202020204" pitchFamily="34" charset="0"/>
            <a:ea typeface="+mn-ea"/>
            <a:cs typeface="Arial" panose="020B0604020202020204" pitchFamily="34" charset="0"/>
          </a:endParaRPr>
        </a:p>
        <a:p>
          <a:pPr algn="l"/>
          <a:r>
            <a:rPr lang="en-GB" sz="1050" b="1" i="0" u="none" strike="noStrike" baseline="0">
              <a:solidFill>
                <a:srgbClr val="002060"/>
              </a:solidFill>
              <a:latin typeface="Arial" panose="020B0604020202020204" pitchFamily="34" charset="0"/>
              <a:ea typeface="+mn-ea"/>
              <a:cs typeface="Arial" panose="020B0604020202020204" pitchFamily="34" charset="0"/>
            </a:rPr>
            <a:t>MEDTRONIC WILL ONLY BE ABLE TO ACCEPT A COMPLETED PATIENT DATA FORM:</a:t>
          </a:r>
          <a:br>
            <a:rPr lang="en-GB" sz="1050" b="1" i="0" u="none" strike="noStrike" baseline="0">
              <a:solidFill>
                <a:srgbClr val="0085CA"/>
              </a:solidFill>
              <a:latin typeface="Arial" panose="020B0604020202020204" pitchFamily="34" charset="0"/>
              <a:ea typeface="+mn-ea"/>
              <a:cs typeface="Arial" panose="020B0604020202020204" pitchFamily="34" charset="0"/>
            </a:rPr>
          </a:br>
          <a:r>
            <a:rPr lang="en-GB" sz="1050" b="1" i="0" u="none" strike="noStrike" baseline="0">
              <a:solidFill>
                <a:srgbClr val="0085CA"/>
              </a:solidFill>
              <a:latin typeface="Arial" panose="020B0604020202020204" pitchFamily="34" charset="0"/>
              <a:ea typeface="+mn-ea"/>
              <a:cs typeface="Arial" panose="020B0604020202020204" pitchFamily="34" charset="0"/>
            </a:rPr>
            <a:t> - WHEN ACCOMPANIED WITH AN OFFICIAL PURCHASE ORDER DOCUMENT</a:t>
          </a:r>
        </a:p>
        <a:p>
          <a:pPr algn="l"/>
          <a:r>
            <a:rPr lang="en-GB" sz="1050" b="1" i="0" u="none" strike="noStrike" baseline="0">
              <a:solidFill>
                <a:srgbClr val="0085CA"/>
              </a:solidFill>
              <a:latin typeface="Arial" panose="020B0604020202020204" pitchFamily="34" charset="0"/>
              <a:ea typeface="+mn-ea"/>
              <a:cs typeface="Arial" panose="020B0604020202020204" pitchFamily="34" charset="0"/>
            </a:rPr>
            <a:t> - WITH THE T&amp;Cs FOR THE SUPPLY OF GOODS IS CONFIRMED (SELECT ONE OPTION)</a:t>
          </a:r>
        </a:p>
        <a:p>
          <a:pPr algn="l"/>
          <a:r>
            <a:rPr lang="en-GB" sz="1050" b="1" i="0" u="none" strike="noStrike" baseline="0">
              <a:solidFill>
                <a:srgbClr val="0085CA"/>
              </a:solidFill>
              <a:latin typeface="Arial" panose="020B0604020202020204" pitchFamily="34" charset="0"/>
              <a:ea typeface="+mn-ea"/>
              <a:cs typeface="Arial" panose="020B0604020202020204" pitchFamily="34" charset="0"/>
            </a:rPr>
            <a:t> - WITH THE DATA PROTECTION TERMS CONFIRMED</a:t>
          </a:r>
        </a:p>
        <a:p>
          <a:endParaRPr lang="en-GB" sz="1050" b="0" i="0" u="none" strike="noStrike" baseline="0">
            <a:solidFill>
              <a:schemeClr val="dk1"/>
            </a:solidFill>
            <a:latin typeface="Arial" panose="020B0604020202020204" pitchFamily="34" charset="0"/>
            <a:ea typeface="+mn-ea"/>
            <a:cs typeface="Arial" panose="020B0604020202020204" pitchFamily="34" charset="0"/>
          </a:endParaRPr>
        </a:p>
        <a:p>
          <a:r>
            <a:rPr lang="en-GB" sz="1050" b="0" i="0" u="none" strike="noStrike" baseline="0">
              <a:solidFill>
                <a:srgbClr val="53565A"/>
              </a:solidFill>
              <a:latin typeface="Arial" panose="020B0604020202020204" pitchFamily="34" charset="0"/>
              <a:ea typeface="+mn-ea"/>
              <a:cs typeface="Arial" panose="020B0604020202020204" pitchFamily="34" charset="0"/>
            </a:rPr>
            <a:t>Please add any further comments regarding your order or patient account set up request in the space provided below the individual patient details.</a:t>
          </a:r>
          <a:r>
            <a:rPr lang="en-GB" sz="1050" b="0" i="0" u="none" strike="noStrike" baseline="0">
              <a:solidFill>
                <a:schemeClr val="dk1"/>
              </a:solidFill>
              <a:latin typeface="Arial" panose="020B0604020202020204" pitchFamily="34" charset="0"/>
              <a:ea typeface="+mn-ea"/>
              <a:cs typeface="Arial" panose="020B0604020202020204" pitchFamily="34" charset="0"/>
            </a:rPr>
            <a:t>	</a:t>
          </a:r>
        </a:p>
        <a:p>
          <a:r>
            <a:rPr lang="en-GB" sz="1100" b="0" i="0" u="none" strike="noStrike" baseline="0">
              <a:solidFill>
                <a:schemeClr val="dk1"/>
              </a:solidFill>
              <a:latin typeface="Arial" panose="020B0604020202020204" pitchFamily="34" charset="0"/>
              <a:ea typeface="+mn-ea"/>
              <a:cs typeface="Arial" panose="020B0604020202020204" pitchFamily="34" charset="0"/>
            </a:rPr>
            <a:t>	</a:t>
          </a:r>
          <a:endParaRPr lang="en-GB" sz="1200" b="1">
            <a:solidFill>
              <a:srgbClr val="002060"/>
            </a:solidFill>
            <a:latin typeface="Arial" panose="020B0604020202020204" pitchFamily="34" charset="0"/>
            <a:cs typeface="Arial" panose="020B0604020202020204" pitchFamily="34" charset="0"/>
          </a:endParaRPr>
        </a:p>
      </xdr:txBody>
    </xdr:sp>
    <xdr:clientData/>
  </xdr:twoCellAnchor>
  <xdr:twoCellAnchor editAs="oneCell">
    <xdr:from>
      <xdr:col>4</xdr:col>
      <xdr:colOff>2141271</xdr:colOff>
      <xdr:row>28</xdr:row>
      <xdr:rowOff>553330</xdr:rowOff>
    </xdr:from>
    <xdr:to>
      <xdr:col>5</xdr:col>
      <xdr:colOff>706965</xdr:colOff>
      <xdr:row>28</xdr:row>
      <xdr:rowOff>1037205</xdr:rowOff>
    </xdr:to>
    <xdr:pic>
      <xdr:nvPicPr>
        <xdr:cNvPr id="16" name="Picture 15">
          <a:extLst>
            <a:ext uri="{FF2B5EF4-FFF2-40B4-BE49-F238E27FC236}">
              <a16:creationId xmlns:a16="http://schemas.microsoft.com/office/drawing/2014/main" id="{00000000-0008-0000-0000-000010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627921" y="19269955"/>
          <a:ext cx="1604169" cy="483875"/>
        </a:xfrm>
        <a:prstGeom prst="rect">
          <a:avLst/>
        </a:prstGeom>
      </xdr:spPr>
    </xdr:pic>
    <xdr:clientData/>
  </xdr:twoCellAnchor>
  <xdr:twoCellAnchor>
    <xdr:from>
      <xdr:col>3</xdr:col>
      <xdr:colOff>995901</xdr:colOff>
      <xdr:row>0</xdr:row>
      <xdr:rowOff>181841</xdr:rowOff>
    </xdr:from>
    <xdr:to>
      <xdr:col>4</xdr:col>
      <xdr:colOff>1358611</xdr:colOff>
      <xdr:row>7</xdr:row>
      <xdr:rowOff>173182</xdr:rowOff>
    </xdr:to>
    <xdr:sp macro="" textlink="">
      <xdr:nvSpPr>
        <xdr:cNvPr id="7" name="Rectangle 6">
          <a:extLst>
            <a:ext uri="{FF2B5EF4-FFF2-40B4-BE49-F238E27FC236}">
              <a16:creationId xmlns:a16="http://schemas.microsoft.com/office/drawing/2014/main" id="{00000000-0008-0000-0000-000007000000}"/>
            </a:ext>
          </a:extLst>
        </xdr:cNvPr>
        <xdr:cNvSpPr/>
      </xdr:nvSpPr>
      <xdr:spPr>
        <a:xfrm>
          <a:off x="8501601" y="181841"/>
          <a:ext cx="1381885" cy="1267691"/>
        </a:xfrm>
        <a:prstGeom prst="rect">
          <a:avLst/>
        </a:prstGeom>
        <a:solidFill>
          <a:srgbClr val="0085CA"/>
        </a:solidFill>
        <a:ln>
          <a:solidFill>
            <a:srgbClr val="0085CA"/>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xdr:twoCellAnchor>
    <xdr:from>
      <xdr:col>3</xdr:col>
      <xdr:colOff>1004455</xdr:colOff>
      <xdr:row>7</xdr:row>
      <xdr:rowOff>173573</xdr:rowOff>
    </xdr:from>
    <xdr:to>
      <xdr:col>4</xdr:col>
      <xdr:colOff>1358910</xdr:colOff>
      <xdr:row>15</xdr:row>
      <xdr:rowOff>2412</xdr:rowOff>
    </xdr:to>
    <xdr:sp macro="" textlink="">
      <xdr:nvSpPr>
        <xdr:cNvPr id="15" name="Rectangle 14">
          <a:extLst>
            <a:ext uri="{FF2B5EF4-FFF2-40B4-BE49-F238E27FC236}">
              <a16:creationId xmlns:a16="http://schemas.microsoft.com/office/drawing/2014/main" id="{00000000-0008-0000-0000-00000F000000}"/>
            </a:ext>
          </a:extLst>
        </xdr:cNvPr>
        <xdr:cNvSpPr/>
      </xdr:nvSpPr>
      <xdr:spPr>
        <a:xfrm>
          <a:off x="7472796" y="1455118"/>
          <a:ext cx="1376228" cy="1231612"/>
        </a:xfrm>
        <a:prstGeom prst="rect">
          <a:avLst/>
        </a:prstGeom>
        <a:solidFill>
          <a:srgbClr val="71C5E8"/>
        </a:solidFill>
        <a:ln>
          <a:solidFill>
            <a:srgbClr val="71C5E8"/>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xdr:twoCellAnchor editAs="oneCell">
    <xdr:from>
      <xdr:col>3</xdr:col>
      <xdr:colOff>997303</xdr:colOff>
      <xdr:row>15</xdr:row>
      <xdr:rowOff>9525</xdr:rowOff>
    </xdr:from>
    <xdr:to>
      <xdr:col>6</xdr:col>
      <xdr:colOff>1058</xdr:colOff>
      <xdr:row>21</xdr:row>
      <xdr:rowOff>923925</xdr:rowOff>
    </xdr:to>
    <xdr:pic>
      <xdr:nvPicPr>
        <xdr:cNvPr id="10" name="Picture 9">
          <a:extLst>
            <a:ext uri="{FF2B5EF4-FFF2-40B4-BE49-F238E27FC236}">
              <a16:creationId xmlns:a16="http://schemas.microsoft.com/office/drawing/2014/main" id="{00000000-0008-0000-0000-00000A000000}"/>
            </a:ext>
          </a:extLst>
        </xdr:cNvPr>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7412" r="46437"/>
        <a:stretch/>
      </xdr:blipFill>
      <xdr:spPr>
        <a:xfrm>
          <a:off x="7464778" y="2686050"/>
          <a:ext cx="4109155" cy="6057900"/>
        </a:xfrm>
        <a:prstGeom prst="rect">
          <a:avLst/>
        </a:prstGeom>
      </xdr:spPr>
    </xdr:pic>
    <xdr:clientData/>
  </xdr:twoCellAnchor>
  <xdr:twoCellAnchor>
    <xdr:from>
      <xdr:col>4</xdr:col>
      <xdr:colOff>1369493</xdr:colOff>
      <xdr:row>0</xdr:row>
      <xdr:rowOff>181842</xdr:rowOff>
    </xdr:from>
    <xdr:to>
      <xdr:col>6</xdr:col>
      <xdr:colOff>0</xdr:colOff>
      <xdr:row>14</xdr:row>
      <xdr:rowOff>137584</xdr:rowOff>
    </xdr:to>
    <xdr:sp macro="" textlink="">
      <xdr:nvSpPr>
        <xdr:cNvPr id="19" name="Rectangle 18">
          <a:extLst>
            <a:ext uri="{FF2B5EF4-FFF2-40B4-BE49-F238E27FC236}">
              <a16:creationId xmlns:a16="http://schemas.microsoft.com/office/drawing/2014/main" id="{00000000-0008-0000-0000-000013000000}"/>
            </a:ext>
          </a:extLst>
        </xdr:cNvPr>
        <xdr:cNvSpPr/>
      </xdr:nvSpPr>
      <xdr:spPr>
        <a:xfrm>
          <a:off x="12098107" y="181842"/>
          <a:ext cx="2708938" cy="2510174"/>
        </a:xfrm>
        <a:prstGeom prst="rect">
          <a:avLst/>
        </a:prstGeom>
        <a:solidFill>
          <a:srgbClr val="004B87"/>
        </a:solidFill>
        <a:ln>
          <a:solidFill>
            <a:srgbClr val="004B87"/>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mc:AlternateContent xmlns:mc="http://schemas.openxmlformats.org/markup-compatibility/2006">
    <mc:Choice xmlns:a14="http://schemas.microsoft.com/office/drawing/2010/main" Requires="a14">
      <xdr:twoCellAnchor editAs="oneCell">
        <xdr:from>
          <xdr:col>1</xdr:col>
          <xdr:colOff>4600575</xdr:colOff>
          <xdr:row>24</xdr:row>
          <xdr:rowOff>19050</xdr:rowOff>
        </xdr:from>
        <xdr:to>
          <xdr:col>2</xdr:col>
          <xdr:colOff>857250</xdr:colOff>
          <xdr:row>24</xdr:row>
          <xdr:rowOff>676275</xdr:rowOff>
        </xdr:to>
        <xdr:sp macro="" textlink="">
          <xdr:nvSpPr>
            <xdr:cNvPr id="3079" name="Check Box 7" hidden="1">
              <a:extLst>
                <a:ext uri="{63B3BB69-23CF-44E3-9099-C40C66FF867C}">
                  <a14:compatExt spid="_x0000_s3079"/>
                </a:ext>
                <a:ext uri="{FF2B5EF4-FFF2-40B4-BE49-F238E27FC236}">
                  <a16:creationId xmlns:a16="http://schemas.microsoft.com/office/drawing/2014/main" id="{00000000-0008-0000-0000-000007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GB" sz="800" b="0" i="0" u="none" strike="noStrike" baseline="0">
                  <a:solidFill>
                    <a:srgbClr val="000000"/>
                  </a:solidFill>
                  <a:latin typeface="Segoe UI"/>
                  <a:cs typeface="Segoe UI"/>
                </a:rPr>
                <a:t>Tick to Confirm</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9525</xdr:colOff>
          <xdr:row>24</xdr:row>
          <xdr:rowOff>57150</xdr:rowOff>
        </xdr:from>
        <xdr:to>
          <xdr:col>5</xdr:col>
          <xdr:colOff>1028700</xdr:colOff>
          <xdr:row>24</xdr:row>
          <xdr:rowOff>638175</xdr:rowOff>
        </xdr:to>
        <xdr:sp macro="" textlink="">
          <xdr:nvSpPr>
            <xdr:cNvPr id="3080" name="Check Box 8" hidden="1">
              <a:extLst>
                <a:ext uri="{63B3BB69-23CF-44E3-9099-C40C66FF867C}">
                  <a14:compatExt spid="_x0000_s3080"/>
                </a:ext>
                <a:ext uri="{FF2B5EF4-FFF2-40B4-BE49-F238E27FC236}">
                  <a16:creationId xmlns:a16="http://schemas.microsoft.com/office/drawing/2014/main" id="{00000000-0008-0000-0000-000008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GB" sz="800" b="0" i="0" u="none" strike="noStrike" baseline="0">
                  <a:solidFill>
                    <a:srgbClr val="000000"/>
                  </a:solidFill>
                  <a:latin typeface="Segoe UI"/>
                  <a:cs typeface="Segoe UI"/>
                </a:rPr>
                <a:t>Tick to Confirm</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28575</xdr:colOff>
          <xdr:row>27</xdr:row>
          <xdr:rowOff>0</xdr:rowOff>
        </xdr:from>
        <xdr:to>
          <xdr:col>5</xdr:col>
          <xdr:colOff>1028700</xdr:colOff>
          <xdr:row>27</xdr:row>
          <xdr:rowOff>447675</xdr:rowOff>
        </xdr:to>
        <xdr:sp macro="" textlink="">
          <xdr:nvSpPr>
            <xdr:cNvPr id="3081" name="Check Box 9" hidden="1">
              <a:extLst>
                <a:ext uri="{63B3BB69-23CF-44E3-9099-C40C66FF867C}">
                  <a14:compatExt spid="_x0000_s3081"/>
                </a:ext>
                <a:ext uri="{FF2B5EF4-FFF2-40B4-BE49-F238E27FC236}">
                  <a16:creationId xmlns:a16="http://schemas.microsoft.com/office/drawing/2014/main" id="{00000000-0008-0000-0000-000009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GB" sz="800" b="0" i="0" u="none" strike="noStrike" baseline="0">
                  <a:solidFill>
                    <a:srgbClr val="000000"/>
                  </a:solidFill>
                  <a:latin typeface="Segoe UI"/>
                  <a:cs typeface="Segoe UI"/>
                </a:rPr>
                <a:t>Tick to Confirm</a:t>
              </a:r>
            </a:p>
          </xdr:txBody>
        </xdr:sp>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65</xdr:col>
      <xdr:colOff>419100</xdr:colOff>
      <xdr:row>0</xdr:row>
      <xdr:rowOff>0</xdr:rowOff>
    </xdr:from>
    <xdr:to>
      <xdr:col>65</xdr:col>
      <xdr:colOff>1784350</xdr:colOff>
      <xdr:row>5</xdr:row>
      <xdr:rowOff>218018</xdr:rowOff>
    </xdr:to>
    <xdr:sp macro="" textlink="">
      <xdr:nvSpPr>
        <xdr:cNvPr id="186" name="Rectangle 185">
          <a:extLst>
            <a:ext uri="{FF2B5EF4-FFF2-40B4-BE49-F238E27FC236}">
              <a16:creationId xmlns:a16="http://schemas.microsoft.com/office/drawing/2014/main" id="{00000000-0008-0000-0100-0000BA000000}"/>
            </a:ext>
          </a:extLst>
        </xdr:cNvPr>
        <xdr:cNvSpPr/>
      </xdr:nvSpPr>
      <xdr:spPr>
        <a:xfrm>
          <a:off x="118243350" y="0"/>
          <a:ext cx="1365250" cy="1246718"/>
        </a:xfrm>
        <a:prstGeom prst="rect">
          <a:avLst/>
        </a:prstGeom>
        <a:solidFill>
          <a:srgbClr val="0085CA"/>
        </a:solidFill>
        <a:ln>
          <a:solidFill>
            <a:srgbClr val="0085CA"/>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xdr:twoCellAnchor>
    <xdr:from>
      <xdr:col>65</xdr:col>
      <xdr:colOff>412127</xdr:colOff>
      <xdr:row>5</xdr:row>
      <xdr:rowOff>201706</xdr:rowOff>
    </xdr:from>
    <xdr:to>
      <xdr:col>65</xdr:col>
      <xdr:colOff>1777377</xdr:colOff>
      <xdr:row>11</xdr:row>
      <xdr:rowOff>3176</xdr:rowOff>
    </xdr:to>
    <xdr:sp macro="" textlink="">
      <xdr:nvSpPr>
        <xdr:cNvPr id="187" name="Rectangle 186">
          <a:extLst>
            <a:ext uri="{FF2B5EF4-FFF2-40B4-BE49-F238E27FC236}">
              <a16:creationId xmlns:a16="http://schemas.microsoft.com/office/drawing/2014/main" id="{00000000-0008-0000-0100-0000BB000000}"/>
            </a:ext>
          </a:extLst>
        </xdr:cNvPr>
        <xdr:cNvSpPr/>
      </xdr:nvSpPr>
      <xdr:spPr>
        <a:xfrm>
          <a:off x="120292656" y="1445559"/>
          <a:ext cx="1365250" cy="1314264"/>
        </a:xfrm>
        <a:prstGeom prst="rect">
          <a:avLst/>
        </a:prstGeom>
        <a:solidFill>
          <a:srgbClr val="71C5E8"/>
        </a:solidFill>
        <a:ln>
          <a:solidFill>
            <a:srgbClr val="71C5E8"/>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xdr:twoCellAnchor>
    <xdr:from>
      <xdr:col>65</xdr:col>
      <xdr:colOff>1789642</xdr:colOff>
      <xdr:row>0</xdr:row>
      <xdr:rowOff>0</xdr:rowOff>
    </xdr:from>
    <xdr:to>
      <xdr:col>67</xdr:col>
      <xdr:colOff>418032</xdr:colOff>
      <xdr:row>11</xdr:row>
      <xdr:rowOff>0</xdr:rowOff>
    </xdr:to>
    <xdr:sp macro="" textlink="">
      <xdr:nvSpPr>
        <xdr:cNvPr id="188" name="Rectangle 187">
          <a:extLst>
            <a:ext uri="{FF2B5EF4-FFF2-40B4-BE49-F238E27FC236}">
              <a16:creationId xmlns:a16="http://schemas.microsoft.com/office/drawing/2014/main" id="{00000000-0008-0000-0100-0000BC000000}"/>
            </a:ext>
          </a:extLst>
        </xdr:cNvPr>
        <xdr:cNvSpPr/>
      </xdr:nvSpPr>
      <xdr:spPr>
        <a:xfrm>
          <a:off x="119613892" y="0"/>
          <a:ext cx="2705090" cy="2314575"/>
        </a:xfrm>
        <a:prstGeom prst="rect">
          <a:avLst/>
        </a:prstGeom>
        <a:solidFill>
          <a:srgbClr val="004B87"/>
        </a:solidFill>
        <a:ln>
          <a:solidFill>
            <a:srgbClr val="004B87"/>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xdr:twoCellAnchor>
    <xdr:from>
      <xdr:col>1</xdr:col>
      <xdr:colOff>248712</xdr:colOff>
      <xdr:row>1</xdr:row>
      <xdr:rowOff>28575</xdr:rowOff>
    </xdr:from>
    <xdr:to>
      <xdr:col>7</xdr:col>
      <xdr:colOff>179920</xdr:colOff>
      <xdr:row>8</xdr:row>
      <xdr:rowOff>38100</xdr:rowOff>
    </xdr:to>
    <xdr:sp macro="" textlink="">
      <xdr:nvSpPr>
        <xdr:cNvPr id="189" name="TextBox 188">
          <a:extLst>
            <a:ext uri="{FF2B5EF4-FFF2-40B4-BE49-F238E27FC236}">
              <a16:creationId xmlns:a16="http://schemas.microsoft.com/office/drawing/2014/main" id="{00000000-0008-0000-0100-0000BD000000}"/>
            </a:ext>
          </a:extLst>
        </xdr:cNvPr>
        <xdr:cNvSpPr txBox="1"/>
      </xdr:nvSpPr>
      <xdr:spPr>
        <a:xfrm>
          <a:off x="841379" y="303742"/>
          <a:ext cx="4873624" cy="17663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2800" b="1">
              <a:solidFill>
                <a:schemeClr val="bg1"/>
              </a:solidFill>
              <a:latin typeface="Arial" panose="020B0604020202020204" pitchFamily="34" charset="0"/>
              <a:cs typeface="Arial" panose="020B0604020202020204" pitchFamily="34" charset="0"/>
            </a:rPr>
            <a:t>MEDTRONIC UK DIABETES</a:t>
          </a:r>
        </a:p>
        <a:p>
          <a:r>
            <a:rPr lang="en-GB" sz="2800" b="1">
              <a:solidFill>
                <a:schemeClr val="bg1"/>
              </a:solidFill>
              <a:latin typeface="Arial" panose="020B0604020202020204" pitchFamily="34" charset="0"/>
              <a:cs typeface="Arial" panose="020B0604020202020204" pitchFamily="34" charset="0"/>
            </a:rPr>
            <a:t>FUNDING MANAGEMENT</a:t>
          </a:r>
          <a:br>
            <a:rPr lang="en-GB" sz="2800" b="1">
              <a:solidFill>
                <a:schemeClr val="bg1"/>
              </a:solidFill>
              <a:latin typeface="Arial" panose="020B0604020202020204" pitchFamily="34" charset="0"/>
              <a:cs typeface="Arial" panose="020B0604020202020204" pitchFamily="34" charset="0"/>
            </a:rPr>
          </a:br>
          <a:r>
            <a:rPr lang="en-GB" sz="2800" b="1">
              <a:solidFill>
                <a:srgbClr val="FFCE00"/>
              </a:solidFill>
              <a:latin typeface="Arial" panose="020B0604020202020204" pitchFamily="34" charset="0"/>
              <a:cs typeface="Arial" panose="020B0604020202020204" pitchFamily="34" charset="0"/>
            </a:rPr>
            <a:t>PATIENT DATA FORM</a:t>
          </a:r>
        </a:p>
        <a:p>
          <a:endParaRPr lang="en-GB" sz="2800" b="1">
            <a:solidFill>
              <a:srgbClr val="B9D9EB"/>
            </a:solidFill>
            <a:latin typeface="Arial" panose="020B0604020202020204" pitchFamily="34" charset="0"/>
            <a:cs typeface="Arial" panose="020B0604020202020204" pitchFamily="34" charset="0"/>
          </a:endParaRPr>
        </a:p>
      </xdr:txBody>
    </xdr:sp>
    <xdr:clientData/>
  </xdr:twoCellAnchor>
  <xdr:twoCellAnchor>
    <xdr:from>
      <xdr:col>3</xdr:col>
      <xdr:colOff>1259415</xdr:colOff>
      <xdr:row>7</xdr:row>
      <xdr:rowOff>201083</xdr:rowOff>
    </xdr:from>
    <xdr:to>
      <xdr:col>4</xdr:col>
      <xdr:colOff>401107</xdr:colOff>
      <xdr:row>9</xdr:row>
      <xdr:rowOff>277283</xdr:rowOff>
    </xdr:to>
    <xdr:sp macro="" textlink="">
      <xdr:nvSpPr>
        <xdr:cNvPr id="2" name="Arrow: Right 1">
          <a:extLst>
            <a:ext uri="{FF2B5EF4-FFF2-40B4-BE49-F238E27FC236}">
              <a16:creationId xmlns:a16="http://schemas.microsoft.com/office/drawing/2014/main" id="{00000000-0008-0000-0100-000002000000}"/>
            </a:ext>
          </a:extLst>
        </xdr:cNvPr>
        <xdr:cNvSpPr/>
      </xdr:nvSpPr>
      <xdr:spPr>
        <a:xfrm>
          <a:off x="3058582" y="1894416"/>
          <a:ext cx="718608" cy="605367"/>
        </a:xfrm>
        <a:prstGeom prst="rightArrow">
          <a:avLst/>
        </a:prstGeom>
        <a:solidFill>
          <a:schemeClr val="bg1"/>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xdr:twoCellAnchor>
    <xdr:from>
      <xdr:col>2</xdr:col>
      <xdr:colOff>222247</xdr:colOff>
      <xdr:row>8</xdr:row>
      <xdr:rowOff>38100</xdr:rowOff>
    </xdr:from>
    <xdr:to>
      <xdr:col>3</xdr:col>
      <xdr:colOff>1348315</xdr:colOff>
      <xdr:row>9</xdr:row>
      <xdr:rowOff>114300</xdr:rowOff>
    </xdr:to>
    <xdr:sp macro="" textlink="">
      <xdr:nvSpPr>
        <xdr:cNvPr id="3" name="TextBox 2">
          <a:extLst>
            <a:ext uri="{FF2B5EF4-FFF2-40B4-BE49-F238E27FC236}">
              <a16:creationId xmlns:a16="http://schemas.microsoft.com/office/drawing/2014/main" id="{00000000-0008-0000-0100-000003000000}"/>
            </a:ext>
          </a:extLst>
        </xdr:cNvPr>
        <xdr:cNvSpPr txBox="1"/>
      </xdr:nvSpPr>
      <xdr:spPr>
        <a:xfrm>
          <a:off x="1206497" y="2070100"/>
          <a:ext cx="1940985" cy="2667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i="0">
              <a:solidFill>
                <a:schemeClr val="bg1"/>
              </a:solidFill>
              <a:latin typeface="Arial" panose="020B0604020202020204" pitchFamily="34" charset="0"/>
              <a:cs typeface="Arial" panose="020B0604020202020204" pitchFamily="34" charset="0"/>
            </a:rPr>
            <a:t>Scroll to add more patients</a:t>
          </a:r>
        </a:p>
      </xdr:txBody>
    </xdr:sp>
    <xdr:clientData/>
  </xdr:twoCellAnchor>
  <xdr:twoCellAnchor>
    <xdr:from>
      <xdr:col>7</xdr:col>
      <xdr:colOff>1725706</xdr:colOff>
      <xdr:row>10</xdr:row>
      <xdr:rowOff>67235</xdr:rowOff>
    </xdr:from>
    <xdr:to>
      <xdr:col>8</xdr:col>
      <xdr:colOff>3104030</xdr:colOff>
      <xdr:row>10</xdr:row>
      <xdr:rowOff>747992</xdr:rowOff>
    </xdr:to>
    <xdr:sp macro="" textlink="">
      <xdr:nvSpPr>
        <xdr:cNvPr id="4" name="TextBox 3">
          <a:extLst>
            <a:ext uri="{FF2B5EF4-FFF2-40B4-BE49-F238E27FC236}">
              <a16:creationId xmlns:a16="http://schemas.microsoft.com/office/drawing/2014/main" id="{00000000-0008-0000-0100-000004000000}"/>
            </a:ext>
          </a:extLst>
        </xdr:cNvPr>
        <xdr:cNvSpPr txBox="1"/>
      </xdr:nvSpPr>
      <xdr:spPr>
        <a:xfrm>
          <a:off x="7351059" y="2633382"/>
          <a:ext cx="3171265" cy="68075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i="0">
              <a:solidFill>
                <a:schemeClr val="bg1"/>
              </a:solidFill>
              <a:latin typeface="Arial" panose="020B0604020202020204" pitchFamily="34" charset="0"/>
              <a:cs typeface="Arial" panose="020B0604020202020204" pitchFamily="34" charset="0"/>
            </a:rPr>
            <a:t>Once completed, please save and send to: </a:t>
          </a:r>
          <a:r>
            <a:rPr lang="en-GB" sz="1100" b="1" i="0">
              <a:solidFill>
                <a:schemeClr val="bg1"/>
              </a:solidFill>
              <a:latin typeface="Arial" panose="020B0604020202020204" pitchFamily="34" charset="0"/>
              <a:cs typeface="Arial" panose="020B0604020202020204" pitchFamily="34" charset="0"/>
            </a:rPr>
            <a:t>diabetesuk_fundingmgmt@medtronic.com</a:t>
          </a:r>
          <a:r>
            <a:rPr lang="en-GB" sz="1100" i="0">
              <a:solidFill>
                <a:schemeClr val="bg1"/>
              </a:solidFill>
              <a:latin typeface="Arial" panose="020B0604020202020204" pitchFamily="34" charset="0"/>
              <a:cs typeface="Arial" panose="020B0604020202020204" pitchFamily="34" charset="0"/>
            </a:rPr>
            <a:t> with your official Purchase Order document</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333378</xdr:colOff>
      <xdr:row>1</xdr:row>
      <xdr:rowOff>28574</xdr:rowOff>
    </xdr:from>
    <xdr:to>
      <xdr:col>5</xdr:col>
      <xdr:colOff>1295401</xdr:colOff>
      <xdr:row>9</xdr:row>
      <xdr:rowOff>152399</xdr:rowOff>
    </xdr:to>
    <xdr:sp macro="" textlink="">
      <xdr:nvSpPr>
        <xdr:cNvPr id="4" name="TextBox 3">
          <a:extLst>
            <a:ext uri="{FF2B5EF4-FFF2-40B4-BE49-F238E27FC236}">
              <a16:creationId xmlns:a16="http://schemas.microsoft.com/office/drawing/2014/main" id="{00000000-0008-0000-0200-000004000000}"/>
            </a:ext>
          </a:extLst>
        </xdr:cNvPr>
        <xdr:cNvSpPr txBox="1"/>
      </xdr:nvSpPr>
      <xdr:spPr>
        <a:xfrm>
          <a:off x="923928" y="219074"/>
          <a:ext cx="7238998" cy="19335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2800" b="1">
              <a:solidFill>
                <a:schemeClr val="bg1"/>
              </a:solidFill>
              <a:latin typeface="Arial" panose="020B0604020202020204" pitchFamily="34" charset="0"/>
              <a:cs typeface="Arial" panose="020B0604020202020204" pitchFamily="34" charset="0"/>
            </a:rPr>
            <a:t>MEDTRONIC UK DIABETES</a:t>
          </a:r>
        </a:p>
        <a:p>
          <a:r>
            <a:rPr lang="en-GB" sz="2800" b="1">
              <a:solidFill>
                <a:schemeClr val="bg1"/>
              </a:solidFill>
              <a:latin typeface="Arial" panose="020B0604020202020204" pitchFamily="34" charset="0"/>
              <a:cs typeface="Arial" panose="020B0604020202020204" pitchFamily="34" charset="0"/>
            </a:rPr>
            <a:t>FUNDING MANAGEMENT</a:t>
          </a:r>
          <a:br>
            <a:rPr lang="en-GB" sz="2800" b="1">
              <a:solidFill>
                <a:srgbClr val="FFC000"/>
              </a:solidFill>
              <a:latin typeface="Arial" panose="020B0604020202020204" pitchFamily="34" charset="0"/>
              <a:cs typeface="Arial" panose="020B0604020202020204" pitchFamily="34" charset="0"/>
            </a:rPr>
          </a:br>
          <a:r>
            <a:rPr lang="en-GB" sz="2800" b="1">
              <a:solidFill>
                <a:srgbClr val="FFCE00"/>
              </a:solidFill>
              <a:latin typeface="Arial" panose="020B0604020202020204" pitchFamily="34" charset="0"/>
              <a:cs typeface="Arial" panose="020B0604020202020204" pitchFamily="34" charset="0"/>
            </a:rPr>
            <a:t>PREGNANCY</a:t>
          </a:r>
          <a:r>
            <a:rPr lang="en-GB" sz="2800" b="1" baseline="0">
              <a:solidFill>
                <a:srgbClr val="FFCE00"/>
              </a:solidFill>
              <a:latin typeface="Arial" panose="020B0604020202020204" pitchFamily="34" charset="0"/>
              <a:cs typeface="Arial" panose="020B0604020202020204" pitchFamily="34" charset="0"/>
            </a:rPr>
            <a:t> PACKAGE</a:t>
          </a:r>
        </a:p>
        <a:p>
          <a:endParaRPr lang="en-GB" sz="2800" b="1">
            <a:solidFill>
              <a:srgbClr val="B9D9EB"/>
            </a:solidFill>
            <a:latin typeface="Arial" panose="020B0604020202020204" pitchFamily="34" charset="0"/>
            <a:cs typeface="Arial" panose="020B0604020202020204" pitchFamily="34" charset="0"/>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xdr:col>
      <xdr:colOff>3174</xdr:colOff>
      <xdr:row>1</xdr:row>
      <xdr:rowOff>10583</xdr:rowOff>
    </xdr:from>
    <xdr:to>
      <xdr:col>3</xdr:col>
      <xdr:colOff>5819774</xdr:colOff>
      <xdr:row>15</xdr:row>
      <xdr:rowOff>10583</xdr:rowOff>
    </xdr:to>
    <xdr:sp macro="" textlink="">
      <xdr:nvSpPr>
        <xdr:cNvPr id="2" name="Rectangle 1">
          <a:extLst>
            <a:ext uri="{FF2B5EF4-FFF2-40B4-BE49-F238E27FC236}">
              <a16:creationId xmlns:a16="http://schemas.microsoft.com/office/drawing/2014/main" id="{00000000-0008-0000-0300-000002000000}"/>
            </a:ext>
          </a:extLst>
        </xdr:cNvPr>
        <xdr:cNvSpPr/>
      </xdr:nvSpPr>
      <xdr:spPr>
        <a:xfrm>
          <a:off x="923924" y="190500"/>
          <a:ext cx="11743267" cy="2476500"/>
        </a:xfrm>
        <a:prstGeom prst="rect">
          <a:avLst/>
        </a:prstGeom>
        <a:solidFill>
          <a:srgbClr val="001E46"/>
        </a:solidFill>
        <a:ln>
          <a:solidFill>
            <a:srgbClr val="001E46"/>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xdr:twoCellAnchor>
    <xdr:from>
      <xdr:col>1</xdr:col>
      <xdr:colOff>179293</xdr:colOff>
      <xdr:row>2</xdr:row>
      <xdr:rowOff>11206</xdr:rowOff>
    </xdr:from>
    <xdr:to>
      <xdr:col>3</xdr:col>
      <xdr:colOff>752474</xdr:colOff>
      <xdr:row>14</xdr:row>
      <xdr:rowOff>9525</xdr:rowOff>
    </xdr:to>
    <xdr:sp macro="" textlink="">
      <xdr:nvSpPr>
        <xdr:cNvPr id="3" name="TextBox 2">
          <a:extLst>
            <a:ext uri="{FF2B5EF4-FFF2-40B4-BE49-F238E27FC236}">
              <a16:creationId xmlns:a16="http://schemas.microsoft.com/office/drawing/2014/main" id="{00000000-0008-0000-0300-000003000000}"/>
            </a:ext>
          </a:extLst>
        </xdr:cNvPr>
        <xdr:cNvSpPr txBox="1"/>
      </xdr:nvSpPr>
      <xdr:spPr>
        <a:xfrm>
          <a:off x="1103218" y="373156"/>
          <a:ext cx="6497731" cy="217001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2800" b="1">
              <a:solidFill>
                <a:schemeClr val="bg1"/>
              </a:solidFill>
              <a:latin typeface="Arial" panose="020B0604020202020204" pitchFamily="34" charset="0"/>
              <a:cs typeface="Arial" panose="020B0604020202020204" pitchFamily="34" charset="0"/>
            </a:rPr>
            <a:t>MEDTRONIC</a:t>
          </a:r>
          <a:r>
            <a:rPr lang="en-GB" sz="2800" b="1" baseline="0">
              <a:solidFill>
                <a:schemeClr val="bg1"/>
              </a:solidFill>
              <a:latin typeface="Arial" panose="020B0604020202020204" pitchFamily="34" charset="0"/>
              <a:cs typeface="Arial" panose="020B0604020202020204" pitchFamily="34" charset="0"/>
            </a:rPr>
            <a:t> </a:t>
          </a:r>
          <a:br>
            <a:rPr lang="en-GB" sz="2800" b="1" baseline="0">
              <a:solidFill>
                <a:schemeClr val="bg1"/>
              </a:solidFill>
              <a:latin typeface="Arial" panose="020B0604020202020204" pitchFamily="34" charset="0"/>
              <a:cs typeface="Arial" panose="020B0604020202020204" pitchFamily="34" charset="0"/>
            </a:rPr>
          </a:br>
          <a:r>
            <a:rPr lang="en-GB" sz="2800" b="1" baseline="0">
              <a:solidFill>
                <a:srgbClr val="FFCE00"/>
              </a:solidFill>
              <a:latin typeface="Arial" panose="020B0604020202020204" pitchFamily="34" charset="0"/>
              <a:cs typeface="Arial" panose="020B0604020202020204" pitchFamily="34" charset="0"/>
            </a:rPr>
            <a:t>STANDARD TERMS &amp; CONDITIONS </a:t>
          </a:r>
          <a:br>
            <a:rPr lang="en-GB" sz="2800" b="1" baseline="0">
              <a:solidFill>
                <a:srgbClr val="FFCE00"/>
              </a:solidFill>
              <a:latin typeface="Arial" panose="020B0604020202020204" pitchFamily="34" charset="0"/>
              <a:cs typeface="Arial" panose="020B0604020202020204" pitchFamily="34" charset="0"/>
            </a:rPr>
          </a:br>
          <a:r>
            <a:rPr lang="en-GB" sz="2800" b="1" baseline="0">
              <a:solidFill>
                <a:srgbClr val="FFCE00"/>
              </a:solidFill>
              <a:latin typeface="Arial" panose="020B0604020202020204" pitchFamily="34" charset="0"/>
              <a:cs typeface="Arial" panose="020B0604020202020204" pitchFamily="34" charset="0"/>
            </a:rPr>
            <a:t>FOR THE SUPPLY OF GOODS</a:t>
          </a:r>
        </a:p>
        <a:p>
          <a:endParaRPr lang="en-GB" sz="2800" b="1">
            <a:solidFill>
              <a:srgbClr val="B9D9EB"/>
            </a:solidFill>
            <a:latin typeface="Arial" panose="020B0604020202020204" pitchFamily="34" charset="0"/>
            <a:cs typeface="Arial" panose="020B0604020202020204" pitchFamily="34" charset="0"/>
          </a:endParaRPr>
        </a:p>
      </xdr:txBody>
    </xdr:sp>
    <xdr:clientData/>
  </xdr:twoCellAnchor>
  <xdr:twoCellAnchor editAs="oneCell">
    <xdr:from>
      <xdr:col>3</xdr:col>
      <xdr:colOff>5067563</xdr:colOff>
      <xdr:row>25</xdr:row>
      <xdr:rowOff>488772</xdr:rowOff>
    </xdr:from>
    <xdr:to>
      <xdr:col>5</xdr:col>
      <xdr:colOff>229657</xdr:colOff>
      <xdr:row>25</xdr:row>
      <xdr:rowOff>972647</xdr:rowOff>
    </xdr:to>
    <xdr:pic>
      <xdr:nvPicPr>
        <xdr:cNvPr id="5" name="Picture 4">
          <a:extLst>
            <a:ext uri="{FF2B5EF4-FFF2-40B4-BE49-F238E27FC236}">
              <a16:creationId xmlns:a16="http://schemas.microsoft.com/office/drawing/2014/main" id="{00000000-0008-0000-0300-000005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916038" y="23929797"/>
          <a:ext cx="1600994" cy="483875"/>
        </a:xfrm>
        <a:prstGeom prst="rect">
          <a:avLst/>
        </a:prstGeom>
      </xdr:spPr>
    </xdr:pic>
    <xdr:clientData/>
  </xdr:twoCellAnchor>
  <xdr:twoCellAnchor>
    <xdr:from>
      <xdr:col>3</xdr:col>
      <xdr:colOff>1714501</xdr:colOff>
      <xdr:row>1</xdr:row>
      <xdr:rowOff>10583</xdr:rowOff>
    </xdr:from>
    <xdr:to>
      <xdr:col>3</xdr:col>
      <xdr:colOff>3131321</xdr:colOff>
      <xdr:row>7</xdr:row>
      <xdr:rowOff>177416</xdr:rowOff>
    </xdr:to>
    <xdr:sp macro="" textlink="">
      <xdr:nvSpPr>
        <xdr:cNvPr id="6" name="Rectangle 5">
          <a:extLst>
            <a:ext uri="{FF2B5EF4-FFF2-40B4-BE49-F238E27FC236}">
              <a16:creationId xmlns:a16="http://schemas.microsoft.com/office/drawing/2014/main" id="{00000000-0008-0000-0300-000006000000}"/>
            </a:ext>
          </a:extLst>
        </xdr:cNvPr>
        <xdr:cNvSpPr/>
      </xdr:nvSpPr>
      <xdr:spPr>
        <a:xfrm>
          <a:off x="8561918" y="190500"/>
          <a:ext cx="1416820" cy="1246333"/>
        </a:xfrm>
        <a:prstGeom prst="rect">
          <a:avLst/>
        </a:prstGeom>
        <a:solidFill>
          <a:srgbClr val="0085CA"/>
        </a:solidFill>
        <a:ln>
          <a:solidFill>
            <a:srgbClr val="0085CA"/>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xdr:twoCellAnchor>
    <xdr:from>
      <xdr:col>3</xdr:col>
      <xdr:colOff>1714500</xdr:colOff>
      <xdr:row>7</xdr:row>
      <xdr:rowOff>166619</xdr:rowOff>
    </xdr:from>
    <xdr:to>
      <xdr:col>3</xdr:col>
      <xdr:colOff>3130257</xdr:colOff>
      <xdr:row>15</xdr:row>
      <xdr:rowOff>10583</xdr:rowOff>
    </xdr:to>
    <xdr:sp macro="" textlink="">
      <xdr:nvSpPr>
        <xdr:cNvPr id="7" name="Rectangle 6">
          <a:extLst>
            <a:ext uri="{FF2B5EF4-FFF2-40B4-BE49-F238E27FC236}">
              <a16:creationId xmlns:a16="http://schemas.microsoft.com/office/drawing/2014/main" id="{00000000-0008-0000-0300-000007000000}"/>
            </a:ext>
          </a:extLst>
        </xdr:cNvPr>
        <xdr:cNvSpPr/>
      </xdr:nvSpPr>
      <xdr:spPr>
        <a:xfrm>
          <a:off x="8561917" y="1426036"/>
          <a:ext cx="1415757" cy="1240964"/>
        </a:xfrm>
        <a:prstGeom prst="rect">
          <a:avLst/>
        </a:prstGeom>
        <a:solidFill>
          <a:srgbClr val="71C5E8"/>
        </a:solidFill>
        <a:ln>
          <a:solidFill>
            <a:srgbClr val="71C5E8"/>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xdr:twoCellAnchor>
    <xdr:from>
      <xdr:col>3</xdr:col>
      <xdr:colOff>3141144</xdr:colOff>
      <xdr:row>0</xdr:row>
      <xdr:rowOff>178667</xdr:rowOff>
    </xdr:from>
    <xdr:to>
      <xdr:col>4</xdr:col>
      <xdr:colOff>10583</xdr:colOff>
      <xdr:row>15</xdr:row>
      <xdr:rowOff>21166</xdr:rowOff>
    </xdr:to>
    <xdr:sp macro="" textlink="">
      <xdr:nvSpPr>
        <xdr:cNvPr id="9" name="Rectangle 8">
          <a:extLst>
            <a:ext uri="{FF2B5EF4-FFF2-40B4-BE49-F238E27FC236}">
              <a16:creationId xmlns:a16="http://schemas.microsoft.com/office/drawing/2014/main" id="{00000000-0008-0000-0300-000009000000}"/>
            </a:ext>
          </a:extLst>
        </xdr:cNvPr>
        <xdr:cNvSpPr/>
      </xdr:nvSpPr>
      <xdr:spPr>
        <a:xfrm>
          <a:off x="9988561" y="178667"/>
          <a:ext cx="2690272" cy="2498916"/>
        </a:xfrm>
        <a:prstGeom prst="rect">
          <a:avLst/>
        </a:prstGeom>
        <a:solidFill>
          <a:srgbClr val="004B87"/>
        </a:solidFill>
        <a:ln>
          <a:solidFill>
            <a:srgbClr val="004B87"/>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3.xml"/><Relationship Id="rId3" Type="http://schemas.openxmlformats.org/officeDocument/2006/relationships/customProperty" Target="../customProperty1.bin"/><Relationship Id="rId7" Type="http://schemas.openxmlformats.org/officeDocument/2006/relationships/ctrlProp" Target="../ctrlProps/ctrlProp2.xml"/><Relationship Id="rId2" Type="http://schemas.openxmlformats.org/officeDocument/2006/relationships/printerSettings" Target="../printerSettings/printerSettings1.bin"/><Relationship Id="rId1" Type="http://schemas.openxmlformats.org/officeDocument/2006/relationships/hyperlink" Target="mailto:diabetesuk_fundingmgmt@medtronic.com%20with%20your%20Official%20Purchase%20Order%20Document" TargetMode="External"/><Relationship Id="rId6" Type="http://schemas.openxmlformats.org/officeDocument/2006/relationships/ctrlProp" Target="../ctrlProps/ctrlProp1.xml"/><Relationship Id="rId5" Type="http://schemas.openxmlformats.org/officeDocument/2006/relationships/vmlDrawing" Target="../drawings/vmlDrawing1.vm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customProperty" Target="../customProperty2.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customProperty" Target="../customProperty3.bin"/><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ustomProperty" Target="../customProperty4.bin"/><Relationship Id="rId2" Type="http://schemas.openxmlformats.org/officeDocument/2006/relationships/printerSettings" Target="../printerSettings/printerSettings4.bin"/><Relationship Id="rId1" Type="http://schemas.openxmlformats.org/officeDocument/2006/relationships/hyperlink" Target="mailto:diabetesuk_fundingmgmt@medtronic.com%20with%20your%20Official%20Purchase%20Order%20Document" TargetMode="External"/><Relationship Id="rId4"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2" Type="http://schemas.openxmlformats.org/officeDocument/2006/relationships/customProperty" Target="../customProperty5.bin"/><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customProperty" Target="../customProperty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480E28-7E5F-4D83-858E-5FBABE0F01D8}">
  <sheetPr codeName="Sheet4">
    <tabColor rgb="FF002060"/>
    <pageSetUpPr fitToPage="1"/>
  </sheetPr>
  <dimension ref="B1:I29"/>
  <sheetViews>
    <sheetView showGridLines="0" tabSelected="1" zoomScale="110" zoomScaleNormal="110" zoomScaleSheetLayoutView="85" zoomScalePageLayoutView="70" workbookViewId="0"/>
  </sheetViews>
  <sheetFormatPr defaultColWidth="9.28515625" defaultRowHeight="14.25" x14ac:dyDescent="0.2"/>
  <cols>
    <col min="1" max="1" width="13.85546875" style="45" customWidth="1"/>
    <col min="2" max="2" width="70" style="31" customWidth="1"/>
    <col min="3" max="3" width="13.140625" style="31" customWidth="1"/>
    <col min="4" max="4" width="15.28515625" style="32" customWidth="1"/>
    <col min="5" max="5" width="45.5703125" style="32" customWidth="1"/>
    <col min="6" max="6" width="15.7109375" style="48" customWidth="1"/>
    <col min="7" max="7" width="20.7109375" style="29" customWidth="1"/>
    <col min="8" max="16384" width="9.28515625" style="45"/>
  </cols>
  <sheetData>
    <row r="1" spans="2:6" ht="15" thickBot="1" x14ac:dyDescent="0.25"/>
    <row r="2" spans="2:6" x14ac:dyDescent="0.2">
      <c r="B2" s="25"/>
      <c r="C2" s="26"/>
      <c r="D2" s="27"/>
      <c r="E2" s="27"/>
      <c r="F2" s="28"/>
    </row>
    <row r="3" spans="2:6" x14ac:dyDescent="0.2">
      <c r="B3" s="30"/>
      <c r="F3" s="33"/>
    </row>
    <row r="4" spans="2:6" x14ac:dyDescent="0.2">
      <c r="B4" s="30"/>
      <c r="F4" s="33"/>
    </row>
    <row r="5" spans="2:6" x14ac:dyDescent="0.2">
      <c r="B5" s="30"/>
      <c r="F5" s="33"/>
    </row>
    <row r="6" spans="2:6" x14ac:dyDescent="0.2">
      <c r="B6" s="30"/>
      <c r="F6" s="33"/>
    </row>
    <row r="7" spans="2:6" x14ac:dyDescent="0.2">
      <c r="B7" s="30"/>
      <c r="F7" s="33"/>
    </row>
    <row r="8" spans="2:6" x14ac:dyDescent="0.2">
      <c r="B8" s="30"/>
      <c r="F8" s="33"/>
    </row>
    <row r="9" spans="2:6" x14ac:dyDescent="0.2">
      <c r="B9" s="30"/>
      <c r="F9" s="33"/>
    </row>
    <row r="10" spans="2:6" x14ac:dyDescent="0.2">
      <c r="B10" s="30"/>
      <c r="F10" s="33"/>
    </row>
    <row r="11" spans="2:6" x14ac:dyDescent="0.2">
      <c r="B11" s="30"/>
      <c r="F11" s="33"/>
    </row>
    <row r="12" spans="2:6" x14ac:dyDescent="0.2">
      <c r="B12" s="30"/>
      <c r="F12" s="33"/>
    </row>
    <row r="13" spans="2:6" x14ac:dyDescent="0.2">
      <c r="B13" s="30"/>
      <c r="F13" s="33"/>
    </row>
    <row r="14" spans="2:6" x14ac:dyDescent="0.2">
      <c r="B14" s="34"/>
      <c r="C14" s="35"/>
      <c r="D14" s="35"/>
      <c r="E14" s="35"/>
      <c r="F14" s="36"/>
    </row>
    <row r="15" spans="2:6" ht="10.5" customHeight="1" thickBot="1" x14ac:dyDescent="0.25">
      <c r="B15" s="37"/>
      <c r="C15" s="38"/>
      <c r="D15" s="38"/>
      <c r="E15" s="38"/>
      <c r="F15" s="39"/>
    </row>
    <row r="16" spans="2:6" ht="320.25" customHeight="1" x14ac:dyDescent="0.2">
      <c r="B16" s="40"/>
      <c r="C16" s="41"/>
      <c r="D16" s="41"/>
      <c r="E16" s="42"/>
      <c r="F16" s="43"/>
    </row>
    <row r="17" spans="2:9" ht="27.75" customHeight="1" x14ac:dyDescent="0.2">
      <c r="B17" s="44"/>
      <c r="C17" s="97"/>
      <c r="D17" s="97"/>
      <c r="E17" s="258"/>
      <c r="F17" s="259"/>
    </row>
    <row r="18" spans="2:9" x14ac:dyDescent="0.2">
      <c r="B18" s="44"/>
      <c r="C18" s="97"/>
      <c r="D18" s="97"/>
      <c r="E18" s="258"/>
      <c r="F18" s="259"/>
    </row>
    <row r="19" spans="2:9" x14ac:dyDescent="0.2">
      <c r="B19" s="44"/>
      <c r="C19" s="97"/>
      <c r="D19" s="97"/>
      <c r="E19" s="258"/>
      <c r="F19" s="259"/>
    </row>
    <row r="20" spans="2:9" x14ac:dyDescent="0.2">
      <c r="B20" s="44"/>
      <c r="C20" s="97"/>
      <c r="D20" s="97"/>
      <c r="E20" s="258"/>
      <c r="F20" s="259"/>
    </row>
    <row r="21" spans="2:9" x14ac:dyDescent="0.2">
      <c r="B21" s="44"/>
      <c r="C21" s="97"/>
      <c r="D21" s="97"/>
      <c r="E21" s="258"/>
      <c r="F21" s="259"/>
    </row>
    <row r="22" spans="2:9" ht="73.5" customHeight="1" thickBot="1" x14ac:dyDescent="0.3">
      <c r="B22" s="98"/>
      <c r="C22" s="99"/>
      <c r="D22" s="99"/>
      <c r="E22" s="260"/>
      <c r="F22" s="261"/>
      <c r="G22" s="182"/>
      <c r="H22" s="46"/>
      <c r="I22" s="47"/>
    </row>
    <row r="23" spans="2:9" ht="20.25" customHeight="1" thickBot="1" x14ac:dyDescent="0.3">
      <c r="B23" s="262" t="s">
        <v>308</v>
      </c>
      <c r="C23" s="263"/>
      <c r="D23" s="263"/>
      <c r="E23" s="263"/>
      <c r="F23" s="264"/>
      <c r="G23" s="182"/>
      <c r="H23" s="46"/>
      <c r="I23" s="47"/>
    </row>
    <row r="24" spans="2:9" ht="57.75" customHeight="1" thickBot="1" x14ac:dyDescent="0.3">
      <c r="B24" s="265" t="s">
        <v>307</v>
      </c>
      <c r="C24" s="268"/>
      <c r="D24" s="268"/>
      <c r="E24" s="268"/>
      <c r="F24" s="269"/>
      <c r="G24" s="182"/>
      <c r="H24" s="46"/>
      <c r="I24" s="47"/>
    </row>
    <row r="25" spans="2:9" ht="56.25" customHeight="1" thickBot="1" x14ac:dyDescent="0.3">
      <c r="B25" s="241" t="s">
        <v>310</v>
      </c>
      <c r="C25" s="240"/>
      <c r="D25" s="270" t="s">
        <v>311</v>
      </c>
      <c r="E25" s="271"/>
      <c r="F25" s="240"/>
      <c r="G25" s="182"/>
      <c r="H25" s="46"/>
      <c r="I25" s="47"/>
    </row>
    <row r="26" spans="2:9" ht="20.25" customHeight="1" thickBot="1" x14ac:dyDescent="0.25">
      <c r="B26" s="262" t="s">
        <v>309</v>
      </c>
      <c r="C26" s="263"/>
      <c r="D26" s="263"/>
      <c r="E26" s="263"/>
      <c r="F26" s="264"/>
    </row>
    <row r="27" spans="2:9" ht="188.25" customHeight="1" thickBot="1" x14ac:dyDescent="0.25">
      <c r="B27" s="265" t="s">
        <v>262</v>
      </c>
      <c r="C27" s="266"/>
      <c r="D27" s="266"/>
      <c r="E27" s="266"/>
      <c r="F27" s="267"/>
    </row>
    <row r="28" spans="2:9" ht="36" customHeight="1" thickBot="1" x14ac:dyDescent="0.25">
      <c r="B28" s="270" t="s">
        <v>312</v>
      </c>
      <c r="C28" s="271"/>
      <c r="D28" s="271"/>
      <c r="E28" s="271"/>
      <c r="F28" s="242"/>
    </row>
    <row r="29" spans="2:9" ht="115.5" customHeight="1" thickBot="1" x14ac:dyDescent="0.25">
      <c r="B29" s="406" t="s">
        <v>329</v>
      </c>
      <c r="C29" s="257"/>
      <c r="D29" s="257"/>
      <c r="E29" s="257"/>
      <c r="F29" s="181"/>
    </row>
  </sheetData>
  <sheetProtection algorithmName="SHA-512" hashValue="bgFqBnbAL99l5b38ENhixRZolLY1dmae7t3YSrlyPAAyDfrY0AczFWI6Bnj0S1EwPhqjflqNmL5dt7B6vM9mVg==" saltValue="wSwhZHdVGmLzBE3S7g3caw==" spinCount="100000" sheet="1" selectLockedCells="1"/>
  <mergeCells count="8">
    <mergeCell ref="B29:E29"/>
    <mergeCell ref="E17:F22"/>
    <mergeCell ref="B26:F26"/>
    <mergeCell ref="B27:F27"/>
    <mergeCell ref="B23:F23"/>
    <mergeCell ref="B24:F24"/>
    <mergeCell ref="D25:E25"/>
    <mergeCell ref="B28:E28"/>
  </mergeCells>
  <hyperlinks>
    <hyperlink ref="B29" r:id="rId1" display="diabetesuk_fundingmgmt@medtronic.com with your Official Purchase Order Document" xr:uid="{026EEBCC-21F1-47B3-B52A-FBDA62F558CC}"/>
  </hyperlinks>
  <pageMargins left="0.74803149606299213" right="0.74803149606299213" top="0.39370078740157483" bottom="0.19685039370078741" header="0.51181102362204722" footer="0.51181102362204722"/>
  <pageSetup paperSize="9" scale="50" fitToHeight="0" orientation="portrait" r:id="rId2"/>
  <headerFooter alignWithMargins="0"/>
  <rowBreaks count="1" manualBreakCount="1">
    <brk id="25" min="1" max="5" man="1"/>
  </rowBreaks>
  <customProperties>
    <customPr name="_pios_id" r:id="rId3"/>
  </customProperties>
  <drawing r:id="rId4"/>
  <legacyDrawing r:id="rId5"/>
  <mc:AlternateContent xmlns:mc="http://schemas.openxmlformats.org/markup-compatibility/2006">
    <mc:Choice Requires="x14">
      <controls>
        <mc:AlternateContent xmlns:mc="http://schemas.openxmlformats.org/markup-compatibility/2006">
          <mc:Choice Requires="x14">
            <control shapeId="3079" r:id="rId6" name="Check Box 7">
              <controlPr defaultSize="0" autoFill="0" autoLine="0" autoPict="0">
                <anchor moveWithCells="1">
                  <from>
                    <xdr:col>1</xdr:col>
                    <xdr:colOff>4600575</xdr:colOff>
                    <xdr:row>24</xdr:row>
                    <xdr:rowOff>19050</xdr:rowOff>
                  </from>
                  <to>
                    <xdr:col>2</xdr:col>
                    <xdr:colOff>857250</xdr:colOff>
                    <xdr:row>24</xdr:row>
                    <xdr:rowOff>676275</xdr:rowOff>
                  </to>
                </anchor>
              </controlPr>
            </control>
          </mc:Choice>
        </mc:AlternateContent>
        <mc:AlternateContent xmlns:mc="http://schemas.openxmlformats.org/markup-compatibility/2006">
          <mc:Choice Requires="x14">
            <control shapeId="3080" r:id="rId7" name="Check Box 8">
              <controlPr defaultSize="0" autoFill="0" autoLine="0" autoPict="0">
                <anchor moveWithCells="1">
                  <from>
                    <xdr:col>5</xdr:col>
                    <xdr:colOff>9525</xdr:colOff>
                    <xdr:row>24</xdr:row>
                    <xdr:rowOff>57150</xdr:rowOff>
                  </from>
                  <to>
                    <xdr:col>5</xdr:col>
                    <xdr:colOff>1028700</xdr:colOff>
                    <xdr:row>24</xdr:row>
                    <xdr:rowOff>638175</xdr:rowOff>
                  </to>
                </anchor>
              </controlPr>
            </control>
          </mc:Choice>
        </mc:AlternateContent>
        <mc:AlternateContent xmlns:mc="http://schemas.openxmlformats.org/markup-compatibility/2006">
          <mc:Choice Requires="x14">
            <control shapeId="3081" r:id="rId8" name="Check Box 9">
              <controlPr defaultSize="0" autoFill="0" autoLine="0" autoPict="0">
                <anchor moveWithCells="1">
                  <from>
                    <xdr:col>5</xdr:col>
                    <xdr:colOff>28575</xdr:colOff>
                    <xdr:row>27</xdr:row>
                    <xdr:rowOff>0</xdr:rowOff>
                  </from>
                  <to>
                    <xdr:col>5</xdr:col>
                    <xdr:colOff>1028700</xdr:colOff>
                    <xdr:row>27</xdr:row>
                    <xdr:rowOff>447675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43B4F0-BD93-4C5E-A17E-792D4D1CE9F1}">
  <sheetPr codeName="Sheet1">
    <tabColor theme="8" tint="-0.249977111117893"/>
  </sheetPr>
  <dimension ref="A1:XFD93"/>
  <sheetViews>
    <sheetView showGridLines="0" zoomScale="85" zoomScaleNormal="85" workbookViewId="0">
      <pane xSplit="6" ySplit="11" topLeftCell="G12" activePane="bottomRight" state="frozen"/>
      <selection pane="topRight" activeCell="G1" sqref="G1"/>
      <selection pane="bottomLeft" activeCell="A12" sqref="A12"/>
      <selection pane="bottomRight" activeCell="I2" sqref="I2"/>
    </sheetView>
  </sheetViews>
  <sheetFormatPr defaultColWidth="0" defaultRowHeight="14.25" zeroHeight="1" x14ac:dyDescent="0.2"/>
  <cols>
    <col min="1" max="1" width="8.85546875" style="65" customWidth="1"/>
    <col min="2" max="2" width="5.85546875" style="67" customWidth="1"/>
    <col min="3" max="3" width="12.140625" style="87" customWidth="1"/>
    <col min="4" max="4" width="23.5703125" style="85" customWidth="1"/>
    <col min="5" max="5" width="16" style="85" bestFit="1" customWidth="1"/>
    <col min="6" max="6" width="12.28515625" style="85" customWidth="1"/>
    <col min="7" max="7" width="5.7109375" style="86" customWidth="1"/>
    <col min="8" max="8" width="26.85546875" style="85" customWidth="1"/>
    <col min="9" max="9" width="50.7109375" style="66" customWidth="1"/>
    <col min="10" max="10" width="5.7109375" style="66" customWidth="1"/>
    <col min="11" max="11" width="26.85546875" style="85" customWidth="1"/>
    <col min="12" max="12" width="57.7109375" style="66" customWidth="1"/>
    <col min="13" max="13" width="5.7109375" style="66" customWidth="1"/>
    <col min="14" max="14" width="26.85546875" style="85" customWidth="1"/>
    <col min="15" max="15" width="50.7109375" style="66" customWidth="1"/>
    <col min="16" max="16" width="5.7109375" style="66" customWidth="1"/>
    <col min="17" max="17" width="26.7109375" style="85" customWidth="1"/>
    <col min="18" max="18" width="57.7109375" style="66" customWidth="1"/>
    <col min="19" max="19" width="5.7109375" style="66" customWidth="1"/>
    <col min="20" max="20" width="26.7109375" style="85" customWidth="1"/>
    <col min="21" max="21" width="57.7109375" style="66" customWidth="1"/>
    <col min="22" max="22" width="5.7109375" style="66" customWidth="1"/>
    <col min="23" max="23" width="26.7109375" style="85" customWidth="1"/>
    <col min="24" max="24" width="57.7109375" style="66" customWidth="1"/>
    <col min="25" max="25" width="5.7109375" style="66" customWidth="1"/>
    <col min="26" max="26" width="26.7109375" style="85" customWidth="1"/>
    <col min="27" max="27" width="57.7109375" style="66" customWidth="1"/>
    <col min="28" max="28" width="5.7109375" style="66" customWidth="1"/>
    <col min="29" max="29" width="26.7109375" style="85" customWidth="1"/>
    <col min="30" max="30" width="57.7109375" style="66" customWidth="1"/>
    <col min="31" max="31" width="5.7109375" style="66" customWidth="1"/>
    <col min="32" max="32" width="23.5703125" style="85" customWidth="1"/>
    <col min="33" max="33" width="57.7109375" style="66" customWidth="1"/>
    <col min="34" max="34" width="5.7109375" style="66" customWidth="1"/>
    <col min="35" max="35" width="23.5703125" style="85" customWidth="1"/>
    <col min="36" max="36" width="57.7109375" style="66" customWidth="1"/>
    <col min="37" max="37" width="5.7109375" style="66" customWidth="1"/>
    <col min="38" max="38" width="23.5703125" style="85" customWidth="1"/>
    <col min="39" max="39" width="57.7109375" style="66" customWidth="1"/>
    <col min="40" max="40" width="5.7109375" style="66" customWidth="1"/>
    <col min="41" max="41" width="23.5703125" style="85" customWidth="1"/>
    <col min="42" max="42" width="57.7109375" style="66" customWidth="1"/>
    <col min="43" max="43" width="5.7109375" style="66" customWidth="1"/>
    <col min="44" max="44" width="26.85546875" style="85" customWidth="1"/>
    <col min="45" max="45" width="57.7109375" style="66" customWidth="1"/>
    <col min="46" max="46" width="5.7109375" style="66" customWidth="1"/>
    <col min="47" max="47" width="26.85546875" style="85" customWidth="1"/>
    <col min="48" max="48" width="57.7109375" style="66" customWidth="1"/>
    <col min="49" max="49" width="5.7109375" style="66" customWidth="1"/>
    <col min="50" max="50" width="26.85546875" style="85" customWidth="1"/>
    <col min="51" max="51" width="57.7109375" style="66" customWidth="1"/>
    <col min="52" max="52" width="5.7109375" style="66" customWidth="1"/>
    <col min="53" max="53" width="26.85546875" style="85" customWidth="1"/>
    <col min="54" max="54" width="57.7109375" style="66" customWidth="1"/>
    <col min="55" max="55" width="5.7109375" style="66" customWidth="1"/>
    <col min="56" max="56" width="26.85546875" style="85" customWidth="1"/>
    <col min="57" max="57" width="57.7109375" style="66" customWidth="1"/>
    <col min="58" max="58" width="5.7109375" style="66" customWidth="1"/>
    <col min="59" max="59" width="26.85546875" style="85" customWidth="1"/>
    <col min="60" max="60" width="57.7109375" style="66" customWidth="1"/>
    <col min="61" max="61" width="5.7109375" style="66" customWidth="1"/>
    <col min="62" max="62" width="26.85546875" style="85" customWidth="1"/>
    <col min="63" max="63" width="57.7109375" style="66" customWidth="1"/>
    <col min="64" max="64" width="5.7109375" style="66" customWidth="1"/>
    <col min="65" max="65" width="26.85546875" style="85" customWidth="1"/>
    <col min="66" max="66" width="57.7109375" style="66" customWidth="1"/>
    <col min="67" max="67" width="3.42578125" style="66" customWidth="1"/>
    <col min="68" max="68" width="6.42578125" style="67" customWidth="1"/>
    <col min="69" max="69" width="5.140625" style="65" customWidth="1"/>
    <col min="70" max="105" width="8.85546875" style="66" hidden="1" customWidth="1"/>
    <col min="106" max="16384" width="8.85546875" style="66" hidden="1"/>
  </cols>
  <sheetData>
    <row r="1" spans="1:69 16384:16384" s="143" customFormat="1" ht="21.75" customHeight="1" x14ac:dyDescent="0.2">
      <c r="A1" s="136"/>
      <c r="B1" s="137"/>
      <c r="C1" s="138"/>
      <c r="D1" s="139"/>
      <c r="E1" s="139"/>
      <c r="F1" s="139"/>
      <c r="G1" s="139"/>
      <c r="H1" s="139"/>
      <c r="I1" s="140"/>
      <c r="J1" s="140"/>
      <c r="K1" s="139"/>
      <c r="L1" s="243"/>
      <c r="M1" s="140"/>
      <c r="N1" s="140"/>
      <c r="O1" s="140"/>
      <c r="P1" s="140"/>
      <c r="Q1" s="139"/>
      <c r="R1" s="140"/>
      <c r="S1" s="140"/>
      <c r="T1" s="139"/>
      <c r="U1" s="140"/>
      <c r="V1" s="140"/>
      <c r="W1" s="139"/>
      <c r="X1" s="140"/>
      <c r="Y1" s="140"/>
      <c r="Z1" s="139"/>
      <c r="AA1" s="140"/>
      <c r="AB1" s="140"/>
      <c r="AC1" s="139"/>
      <c r="AD1" s="140"/>
      <c r="AE1" s="140"/>
      <c r="AF1" s="139"/>
      <c r="AG1" s="140"/>
      <c r="AH1" s="140"/>
      <c r="AI1" s="139"/>
      <c r="AJ1" s="140"/>
      <c r="AK1" s="140"/>
      <c r="AL1" s="139"/>
      <c r="AM1" s="140"/>
      <c r="AN1" s="140"/>
      <c r="AO1" s="139"/>
      <c r="AP1" s="140"/>
      <c r="AQ1" s="140"/>
      <c r="AR1" s="139"/>
      <c r="AS1" s="140"/>
      <c r="AT1" s="140"/>
      <c r="AU1" s="139"/>
      <c r="AV1" s="140"/>
      <c r="AW1" s="140"/>
      <c r="AX1" s="139"/>
      <c r="AY1" s="140"/>
      <c r="AZ1" s="140"/>
      <c r="BA1" s="139"/>
      <c r="BB1" s="140"/>
      <c r="BC1" s="140"/>
      <c r="BD1" s="139"/>
      <c r="BE1" s="140"/>
      <c r="BF1" s="140"/>
      <c r="BG1" s="139"/>
      <c r="BH1" s="140"/>
      <c r="BI1" s="140"/>
      <c r="BJ1" s="139"/>
      <c r="BK1" s="140"/>
      <c r="BL1" s="140"/>
      <c r="BM1" s="139"/>
      <c r="BN1" s="140"/>
      <c r="BO1" s="141"/>
      <c r="BP1" s="141"/>
      <c r="BQ1" s="142"/>
    </row>
    <row r="2" spans="1:69 16384:16384" ht="22.5" customHeight="1" x14ac:dyDescent="0.2">
      <c r="B2" s="103"/>
      <c r="C2" s="274"/>
      <c r="D2" s="274"/>
      <c r="E2" s="274"/>
      <c r="F2" s="274"/>
      <c r="G2" s="108"/>
      <c r="H2" s="205" t="s">
        <v>218</v>
      </c>
      <c r="I2" s="208">
        <f ca="1">TODAY()</f>
        <v>44253</v>
      </c>
      <c r="J2" s="103"/>
      <c r="K2" s="272" t="str">
        <f>IF(OR('Drop down Lists'!A17,'Drop down Lists'!B17)='Drop down Lists'!E17,IF('Drop down Lists'!D17='Drop down Lists'!E17,"","IMPORTANT:
Please ensure you read and confirm the Terms &amp; Conditions for the Supply of Goods (selecting one option) AND the Data Processing Terms provided on the 'Introduction' Tab before saving and submitting this form."),"IMPORTANT:
Please ensure you read and confirm the Terms &amp; Conditions for the Supply of Goods (selecting one option) AND the Data Processing Terms provided on the 'Introduction' Tab before saving and submitting this form.")</f>
        <v>IMPORTANT:
Please ensure you read and confirm the Terms &amp; Conditions for the Supply of Goods (selecting one option) AND the Data Processing Terms provided on the 'Introduction' Tab before saving and submitting this form.</v>
      </c>
      <c r="L2" s="273"/>
      <c r="M2" s="103"/>
      <c r="N2" s="103"/>
      <c r="O2" s="103"/>
      <c r="P2" s="103"/>
      <c r="Q2" s="103"/>
      <c r="R2" s="103"/>
      <c r="S2" s="103"/>
      <c r="T2" s="103"/>
      <c r="U2" s="103"/>
      <c r="V2" s="103"/>
      <c r="W2" s="103"/>
      <c r="X2" s="103"/>
      <c r="Y2" s="103"/>
      <c r="Z2" s="103"/>
      <c r="AA2" s="103"/>
      <c r="AB2" s="103"/>
      <c r="AC2" s="103"/>
      <c r="AD2" s="103"/>
      <c r="AE2" s="103"/>
      <c r="AF2" s="103"/>
      <c r="AG2" s="103"/>
      <c r="AH2" s="103"/>
      <c r="AI2" s="103"/>
      <c r="AJ2" s="103"/>
      <c r="AK2" s="103"/>
      <c r="AL2" s="103"/>
      <c r="AM2" s="103"/>
      <c r="AN2" s="103"/>
      <c r="AO2" s="103"/>
      <c r="AP2" s="103"/>
      <c r="AQ2" s="103"/>
      <c r="AR2" s="103"/>
      <c r="AS2" s="103"/>
      <c r="AT2" s="103"/>
      <c r="AU2" s="103"/>
      <c r="AV2" s="103"/>
      <c r="AW2" s="103"/>
      <c r="AX2" s="103"/>
      <c r="AY2" s="103"/>
      <c r="AZ2" s="103"/>
      <c r="BA2" s="103"/>
      <c r="BB2" s="103"/>
      <c r="BC2" s="103"/>
      <c r="BD2" s="103"/>
      <c r="BE2" s="103"/>
      <c r="BF2" s="103"/>
      <c r="BG2" s="103"/>
      <c r="BH2" s="103"/>
      <c r="BI2" s="103"/>
      <c r="BJ2" s="103"/>
      <c r="BK2" s="103"/>
      <c r="BL2" s="103"/>
      <c r="BM2" s="103"/>
      <c r="BN2" s="103"/>
      <c r="BO2" s="104"/>
      <c r="BP2" s="104"/>
    </row>
    <row r="3" spans="1:69 16384:16384" ht="15" customHeight="1" x14ac:dyDescent="0.2">
      <c r="B3" s="103"/>
      <c r="C3" s="108"/>
      <c r="D3" s="108"/>
      <c r="E3" s="108"/>
      <c r="F3" s="108"/>
      <c r="G3" s="108"/>
      <c r="H3" s="206"/>
      <c r="I3" s="209"/>
      <c r="J3" s="103"/>
      <c r="K3" s="273"/>
      <c r="L3" s="273"/>
      <c r="M3" s="103"/>
      <c r="N3" s="103"/>
      <c r="O3" s="103"/>
      <c r="P3" s="103"/>
      <c r="Q3" s="338"/>
      <c r="R3" s="338"/>
      <c r="S3" s="103"/>
      <c r="T3" s="338"/>
      <c r="U3" s="338"/>
      <c r="V3" s="103"/>
      <c r="W3" s="338"/>
      <c r="X3" s="338"/>
      <c r="Y3" s="103"/>
      <c r="Z3" s="338"/>
      <c r="AA3" s="338"/>
      <c r="AB3" s="103"/>
      <c r="AC3" s="338"/>
      <c r="AD3" s="338"/>
      <c r="AE3" s="103"/>
      <c r="AF3" s="338"/>
      <c r="AG3" s="338"/>
      <c r="AH3" s="103"/>
      <c r="AI3" s="338"/>
      <c r="AJ3" s="338"/>
      <c r="AK3" s="103"/>
      <c r="AL3" s="338"/>
      <c r="AM3" s="338"/>
      <c r="AN3" s="103"/>
      <c r="AO3" s="338"/>
      <c r="AP3" s="338"/>
      <c r="AQ3" s="103"/>
      <c r="AR3" s="338"/>
      <c r="AS3" s="338"/>
      <c r="AT3" s="103"/>
      <c r="AU3" s="338"/>
      <c r="AV3" s="338"/>
      <c r="AW3" s="103"/>
      <c r="AX3" s="338"/>
      <c r="AY3" s="338"/>
      <c r="AZ3" s="103"/>
      <c r="BA3" s="338"/>
      <c r="BB3" s="338"/>
      <c r="BC3" s="103"/>
      <c r="BD3" s="338"/>
      <c r="BE3" s="338"/>
      <c r="BF3" s="103"/>
      <c r="BG3" s="338"/>
      <c r="BH3" s="338"/>
      <c r="BI3" s="103"/>
      <c r="BJ3" s="338"/>
      <c r="BK3" s="338"/>
      <c r="BL3" s="103"/>
      <c r="BM3" s="338"/>
      <c r="BN3" s="338"/>
      <c r="BO3" s="104"/>
      <c r="BP3" s="104"/>
    </row>
    <row r="4" spans="1:69 16384:16384" ht="22.5" customHeight="1" x14ac:dyDescent="0.2">
      <c r="B4" s="103"/>
      <c r="C4" s="274"/>
      <c r="D4" s="274"/>
      <c r="E4" s="274"/>
      <c r="F4" s="274"/>
      <c r="G4" s="108"/>
      <c r="H4" s="206" t="s">
        <v>219</v>
      </c>
      <c r="I4" s="208"/>
      <c r="J4" s="103"/>
      <c r="K4" s="273"/>
      <c r="L4" s="273"/>
      <c r="M4" s="103"/>
      <c r="N4" s="103"/>
      <c r="O4" s="103"/>
      <c r="P4" s="103"/>
      <c r="Q4" s="338"/>
      <c r="R4" s="338"/>
      <c r="S4" s="103"/>
      <c r="T4" s="338"/>
      <c r="U4" s="338"/>
      <c r="V4" s="103"/>
      <c r="W4" s="338"/>
      <c r="X4" s="338"/>
      <c r="Y4" s="103"/>
      <c r="Z4" s="338"/>
      <c r="AA4" s="338"/>
      <c r="AB4" s="103"/>
      <c r="AC4" s="338"/>
      <c r="AD4" s="338"/>
      <c r="AE4" s="103"/>
      <c r="AF4" s="338"/>
      <c r="AG4" s="338"/>
      <c r="AH4" s="103"/>
      <c r="AI4" s="338"/>
      <c r="AJ4" s="338"/>
      <c r="AK4" s="103"/>
      <c r="AL4" s="338"/>
      <c r="AM4" s="338"/>
      <c r="AN4" s="103"/>
      <c r="AO4" s="338"/>
      <c r="AP4" s="338"/>
      <c r="AQ4" s="103"/>
      <c r="AR4" s="338"/>
      <c r="AS4" s="338"/>
      <c r="AT4" s="103"/>
      <c r="AU4" s="338"/>
      <c r="AV4" s="338"/>
      <c r="AW4" s="103"/>
      <c r="AX4" s="338"/>
      <c r="AY4" s="338"/>
      <c r="AZ4" s="103"/>
      <c r="BA4" s="338"/>
      <c r="BB4" s="338"/>
      <c r="BC4" s="103"/>
      <c r="BD4" s="338"/>
      <c r="BE4" s="338"/>
      <c r="BF4" s="103"/>
      <c r="BG4" s="338"/>
      <c r="BH4" s="338"/>
      <c r="BI4" s="103"/>
      <c r="BJ4" s="338"/>
      <c r="BK4" s="338"/>
      <c r="BL4" s="103"/>
      <c r="BM4" s="338"/>
      <c r="BN4" s="338"/>
      <c r="BO4" s="104"/>
      <c r="BP4" s="104"/>
    </row>
    <row r="5" spans="1:69 16384:16384" ht="15" customHeight="1" x14ac:dyDescent="0.2">
      <c r="B5" s="103"/>
      <c r="C5" s="108"/>
      <c r="D5" s="108"/>
      <c r="E5" s="108"/>
      <c r="F5" s="108"/>
      <c r="G5" s="108"/>
      <c r="H5" s="206"/>
      <c r="I5" s="209"/>
      <c r="J5" s="103"/>
      <c r="K5" s="273"/>
      <c r="L5" s="273"/>
      <c r="M5" s="103"/>
      <c r="N5" s="103"/>
      <c r="O5" s="103"/>
      <c r="P5" s="103"/>
      <c r="Q5" s="338"/>
      <c r="R5" s="338"/>
      <c r="S5" s="103"/>
      <c r="T5" s="338"/>
      <c r="U5" s="338"/>
      <c r="V5" s="103"/>
      <c r="W5" s="338"/>
      <c r="X5" s="338"/>
      <c r="Y5" s="103"/>
      <c r="Z5" s="338"/>
      <c r="AA5" s="338"/>
      <c r="AB5" s="103"/>
      <c r="AC5" s="338"/>
      <c r="AD5" s="338"/>
      <c r="AE5" s="103"/>
      <c r="AF5" s="338"/>
      <c r="AG5" s="338"/>
      <c r="AH5" s="103"/>
      <c r="AI5" s="338"/>
      <c r="AJ5" s="338"/>
      <c r="AK5" s="103"/>
      <c r="AL5" s="338"/>
      <c r="AM5" s="338"/>
      <c r="AN5" s="103"/>
      <c r="AO5" s="338"/>
      <c r="AP5" s="338"/>
      <c r="AQ5" s="103"/>
      <c r="AR5" s="338"/>
      <c r="AS5" s="338"/>
      <c r="AT5" s="103"/>
      <c r="AU5" s="338"/>
      <c r="AV5" s="338"/>
      <c r="AW5" s="103"/>
      <c r="AX5" s="338"/>
      <c r="AY5" s="338"/>
      <c r="AZ5" s="103"/>
      <c r="BA5" s="338"/>
      <c r="BB5" s="338"/>
      <c r="BC5" s="103"/>
      <c r="BD5" s="338"/>
      <c r="BE5" s="338"/>
      <c r="BF5" s="103"/>
      <c r="BG5" s="338"/>
      <c r="BH5" s="338"/>
      <c r="BI5" s="103"/>
      <c r="BJ5" s="338"/>
      <c r="BK5" s="338"/>
      <c r="BL5" s="103"/>
      <c r="BM5" s="338"/>
      <c r="BN5" s="338"/>
      <c r="BO5" s="104"/>
      <c r="BP5" s="104"/>
    </row>
    <row r="6" spans="1:69 16384:16384" ht="22.5" customHeight="1" x14ac:dyDescent="0.2">
      <c r="B6" s="103"/>
      <c r="C6" s="274"/>
      <c r="D6" s="274"/>
      <c r="E6" s="274"/>
      <c r="F6" s="274"/>
      <c r="G6" s="108"/>
      <c r="H6" s="206" t="s">
        <v>220</v>
      </c>
      <c r="I6" s="208"/>
      <c r="J6" s="103"/>
      <c r="K6" s="273"/>
      <c r="L6" s="273"/>
      <c r="M6" s="103"/>
      <c r="N6" s="103"/>
      <c r="O6" s="103"/>
      <c r="P6" s="103"/>
      <c r="Q6" s="338"/>
      <c r="R6" s="338"/>
      <c r="S6" s="103"/>
      <c r="T6" s="338"/>
      <c r="U6" s="338"/>
      <c r="V6" s="103"/>
      <c r="W6" s="338"/>
      <c r="X6" s="338"/>
      <c r="Y6" s="103"/>
      <c r="Z6" s="338"/>
      <c r="AA6" s="338"/>
      <c r="AB6" s="103"/>
      <c r="AC6" s="338"/>
      <c r="AD6" s="338"/>
      <c r="AE6" s="103"/>
      <c r="AF6" s="338"/>
      <c r="AG6" s="338"/>
      <c r="AH6" s="103"/>
      <c r="AI6" s="338"/>
      <c r="AJ6" s="338"/>
      <c r="AK6" s="103"/>
      <c r="AL6" s="338"/>
      <c r="AM6" s="338"/>
      <c r="AN6" s="103"/>
      <c r="AO6" s="338"/>
      <c r="AP6" s="338"/>
      <c r="AQ6" s="103"/>
      <c r="AR6" s="338"/>
      <c r="AS6" s="338"/>
      <c r="AT6" s="103"/>
      <c r="AU6" s="338"/>
      <c r="AV6" s="338"/>
      <c r="AW6" s="103"/>
      <c r="AX6" s="338"/>
      <c r="AY6" s="338"/>
      <c r="AZ6" s="103"/>
      <c r="BA6" s="338"/>
      <c r="BB6" s="338"/>
      <c r="BC6" s="103"/>
      <c r="BD6" s="338"/>
      <c r="BE6" s="338"/>
      <c r="BF6" s="103"/>
      <c r="BG6" s="338"/>
      <c r="BH6" s="338"/>
      <c r="BI6" s="103"/>
      <c r="BJ6" s="338"/>
      <c r="BK6" s="338"/>
      <c r="BL6" s="103"/>
      <c r="BM6" s="338"/>
      <c r="BN6" s="338"/>
      <c r="BO6" s="104"/>
      <c r="BP6" s="104"/>
    </row>
    <row r="7" spans="1:69 16384:16384" ht="15.75" x14ac:dyDescent="0.2">
      <c r="B7" s="108"/>
      <c r="C7" s="108"/>
      <c r="D7" s="107"/>
      <c r="E7" s="107"/>
      <c r="F7" s="107"/>
      <c r="G7" s="108"/>
      <c r="H7" s="206"/>
      <c r="I7" s="209"/>
      <c r="J7" s="103"/>
      <c r="K7" s="273"/>
      <c r="L7" s="273"/>
      <c r="M7" s="103"/>
      <c r="N7" s="103"/>
      <c r="O7" s="103"/>
      <c r="P7" s="103"/>
      <c r="Q7" s="338"/>
      <c r="R7" s="338"/>
      <c r="S7" s="103"/>
      <c r="T7" s="338"/>
      <c r="U7" s="338"/>
      <c r="V7" s="103"/>
      <c r="W7" s="338"/>
      <c r="X7" s="338"/>
      <c r="Y7" s="103"/>
      <c r="Z7" s="338"/>
      <c r="AA7" s="338"/>
      <c r="AB7" s="103"/>
      <c r="AC7" s="338"/>
      <c r="AD7" s="338"/>
      <c r="AE7" s="103"/>
      <c r="AF7" s="338"/>
      <c r="AG7" s="338"/>
      <c r="AH7" s="103"/>
      <c r="AI7" s="338"/>
      <c r="AJ7" s="338"/>
      <c r="AK7" s="103"/>
      <c r="AL7" s="338"/>
      <c r="AM7" s="338"/>
      <c r="AN7" s="103"/>
      <c r="AO7" s="338"/>
      <c r="AP7" s="338"/>
      <c r="AQ7" s="103"/>
      <c r="AR7" s="338"/>
      <c r="AS7" s="338"/>
      <c r="AT7" s="103"/>
      <c r="AU7" s="338"/>
      <c r="AV7" s="338"/>
      <c r="AW7" s="103"/>
      <c r="AX7" s="338"/>
      <c r="AY7" s="338"/>
      <c r="AZ7" s="103"/>
      <c r="BA7" s="338"/>
      <c r="BB7" s="338"/>
      <c r="BC7" s="103"/>
      <c r="BD7" s="338"/>
      <c r="BE7" s="338"/>
      <c r="BF7" s="103"/>
      <c r="BG7" s="338"/>
      <c r="BH7" s="338"/>
      <c r="BI7" s="103"/>
      <c r="BJ7" s="338"/>
      <c r="BK7" s="338"/>
      <c r="BL7" s="103"/>
      <c r="BM7" s="338"/>
      <c r="BN7" s="338"/>
      <c r="BO7" s="104"/>
      <c r="BP7" s="104"/>
    </row>
    <row r="8" spans="1:69 16384:16384" ht="27" customHeight="1" x14ac:dyDescent="0.2">
      <c r="B8" s="103"/>
      <c r="C8" s="106"/>
      <c r="D8" s="107"/>
      <c r="E8" s="106"/>
      <c r="F8" s="107"/>
      <c r="G8" s="108"/>
      <c r="H8" s="206" t="s">
        <v>221</v>
      </c>
      <c r="I8" s="208"/>
      <c r="J8" s="103"/>
      <c r="K8" s="273"/>
      <c r="L8" s="273"/>
      <c r="M8" s="103"/>
      <c r="N8" s="103"/>
      <c r="O8" s="103"/>
      <c r="P8" s="103"/>
      <c r="Q8" s="338"/>
      <c r="R8" s="338"/>
      <c r="S8" s="103"/>
      <c r="T8" s="338"/>
      <c r="U8" s="338"/>
      <c r="V8" s="103"/>
      <c r="W8" s="338"/>
      <c r="X8" s="338"/>
      <c r="Y8" s="103"/>
      <c r="Z8" s="338"/>
      <c r="AA8" s="338"/>
      <c r="AB8" s="103"/>
      <c r="AC8" s="338"/>
      <c r="AD8" s="338"/>
      <c r="AE8" s="103"/>
      <c r="AF8" s="338"/>
      <c r="AG8" s="338"/>
      <c r="AH8" s="103"/>
      <c r="AI8" s="338"/>
      <c r="AJ8" s="338"/>
      <c r="AK8" s="103"/>
      <c r="AL8" s="338"/>
      <c r="AM8" s="338"/>
      <c r="AN8" s="103"/>
      <c r="AO8" s="338"/>
      <c r="AP8" s="338"/>
      <c r="AQ8" s="103"/>
      <c r="AR8" s="338"/>
      <c r="AS8" s="338"/>
      <c r="AT8" s="103"/>
      <c r="AU8" s="338"/>
      <c r="AV8" s="338"/>
      <c r="AW8" s="103"/>
      <c r="AX8" s="338"/>
      <c r="AY8" s="338"/>
      <c r="AZ8" s="103"/>
      <c r="BA8" s="338"/>
      <c r="BB8" s="338"/>
      <c r="BC8" s="103"/>
      <c r="BD8" s="338"/>
      <c r="BE8" s="338"/>
      <c r="BF8" s="103"/>
      <c r="BG8" s="338"/>
      <c r="BH8" s="338"/>
      <c r="BI8" s="103"/>
      <c r="BJ8" s="338"/>
      <c r="BK8" s="338"/>
      <c r="BL8" s="103"/>
      <c r="BM8" s="338"/>
      <c r="BN8" s="338"/>
      <c r="BO8" s="104"/>
      <c r="BP8" s="104"/>
    </row>
    <row r="9" spans="1:69 16384:16384" ht="15" customHeight="1" x14ac:dyDescent="0.2">
      <c r="B9" s="103"/>
      <c r="C9" s="106"/>
      <c r="D9" s="107"/>
      <c r="E9" s="106"/>
      <c r="F9" s="107"/>
      <c r="G9" s="108"/>
      <c r="H9" s="207"/>
      <c r="I9" s="209"/>
      <c r="J9" s="103"/>
      <c r="K9" s="273"/>
      <c r="L9" s="273"/>
      <c r="M9" s="103"/>
      <c r="N9" s="103"/>
      <c r="O9" s="103"/>
      <c r="P9" s="103"/>
      <c r="Q9" s="109"/>
      <c r="R9" s="109"/>
      <c r="S9" s="103"/>
      <c r="T9" s="109"/>
      <c r="U9" s="109"/>
      <c r="V9" s="103"/>
      <c r="W9" s="109"/>
      <c r="X9" s="109"/>
      <c r="Y9" s="103"/>
      <c r="Z9" s="109"/>
      <c r="AA9" s="109"/>
      <c r="AB9" s="103"/>
      <c r="AC9" s="109"/>
      <c r="AD9" s="109"/>
      <c r="AE9" s="103"/>
      <c r="AF9" s="109"/>
      <c r="AG9" s="109"/>
      <c r="AH9" s="103"/>
      <c r="AI9" s="109"/>
      <c r="AJ9" s="109"/>
      <c r="AK9" s="103"/>
      <c r="AL9" s="109"/>
      <c r="AM9" s="109"/>
      <c r="AN9" s="103"/>
      <c r="AO9" s="109"/>
      <c r="AP9" s="109"/>
      <c r="AQ9" s="103"/>
      <c r="AR9" s="109"/>
      <c r="AS9" s="109"/>
      <c r="AT9" s="103"/>
      <c r="AU9" s="109"/>
      <c r="AV9" s="109"/>
      <c r="AW9" s="103"/>
      <c r="AX9" s="109"/>
      <c r="AY9" s="109"/>
      <c r="AZ9" s="103"/>
      <c r="BA9" s="109"/>
      <c r="BB9" s="109"/>
      <c r="BC9" s="103"/>
      <c r="BD9" s="109"/>
      <c r="BE9" s="109"/>
      <c r="BF9" s="103"/>
      <c r="BG9" s="109"/>
      <c r="BH9" s="109"/>
      <c r="BI9" s="103"/>
      <c r="BJ9" s="109"/>
      <c r="BK9" s="109"/>
      <c r="BL9" s="103"/>
      <c r="BM9" s="109"/>
      <c r="BN9" s="109"/>
      <c r="BO9" s="104"/>
      <c r="BP9" s="104"/>
    </row>
    <row r="10" spans="1:69 16384:16384" ht="22.5" customHeight="1" x14ac:dyDescent="0.25">
      <c r="B10" s="103"/>
      <c r="C10" s="106"/>
      <c r="D10" s="107"/>
      <c r="E10" s="106"/>
      <c r="F10" s="107"/>
      <c r="G10" s="108"/>
      <c r="H10" s="206" t="s">
        <v>222</v>
      </c>
      <c r="I10" s="208"/>
      <c r="J10" s="103"/>
      <c r="K10" s="273"/>
      <c r="L10" s="273"/>
      <c r="M10" s="232"/>
      <c r="N10" s="232"/>
      <c r="O10" s="103"/>
      <c r="P10" s="103"/>
      <c r="Q10" s="109"/>
      <c r="R10" s="109"/>
      <c r="S10" s="103"/>
      <c r="T10" s="109"/>
      <c r="U10" s="109"/>
      <c r="V10" s="103"/>
      <c r="W10" s="109"/>
      <c r="X10" s="109"/>
      <c r="Y10" s="103"/>
      <c r="Z10" s="109"/>
      <c r="AA10" s="109"/>
      <c r="AB10" s="103"/>
      <c r="AC10" s="109"/>
      <c r="AD10" s="109"/>
      <c r="AE10" s="103"/>
      <c r="AF10" s="109"/>
      <c r="AG10" s="109"/>
      <c r="AH10" s="103"/>
      <c r="AI10" s="109"/>
      <c r="AJ10" s="109"/>
      <c r="AK10" s="103"/>
      <c r="AL10" s="109"/>
      <c r="AM10" s="109"/>
      <c r="AN10" s="103"/>
      <c r="AO10" s="109"/>
      <c r="AP10" s="109"/>
      <c r="AQ10" s="103"/>
      <c r="AR10" s="109"/>
      <c r="AS10" s="109"/>
      <c r="AT10" s="103"/>
      <c r="AU10" s="109"/>
      <c r="AV10" s="109"/>
      <c r="AW10" s="103"/>
      <c r="AX10" s="109"/>
      <c r="AY10" s="109"/>
      <c r="AZ10" s="103"/>
      <c r="BA10" s="109"/>
      <c r="BB10" s="109"/>
      <c r="BC10" s="103"/>
      <c r="BD10" s="109"/>
      <c r="BE10" s="109"/>
      <c r="BF10" s="103"/>
      <c r="BG10" s="109"/>
      <c r="BH10" s="109"/>
      <c r="BI10" s="103"/>
      <c r="BJ10" s="109"/>
      <c r="BK10" s="109"/>
      <c r="BL10" s="103"/>
      <c r="BM10" s="109"/>
      <c r="BN10" s="109"/>
      <c r="BO10" s="104"/>
      <c r="BP10" s="104"/>
    </row>
    <row r="11" spans="1:69 16384:16384" ht="58.5" customHeight="1" x14ac:dyDescent="0.2">
      <c r="B11" s="103"/>
      <c r="C11" s="106"/>
      <c r="D11" s="107"/>
      <c r="E11" s="106"/>
      <c r="F11" s="107"/>
      <c r="G11" s="108"/>
      <c r="H11" s="109"/>
      <c r="I11" s="109"/>
      <c r="J11" s="103"/>
      <c r="K11" s="140"/>
      <c r="L11" s="140"/>
      <c r="M11" s="140"/>
      <c r="N11" s="140"/>
      <c r="O11" s="109"/>
      <c r="P11" s="103"/>
      <c r="Q11" s="109"/>
      <c r="R11" s="109"/>
      <c r="S11" s="103"/>
      <c r="T11" s="109"/>
      <c r="U11" s="109"/>
      <c r="V11" s="103"/>
      <c r="W11" s="109"/>
      <c r="X11" s="109"/>
      <c r="Y11" s="103"/>
      <c r="Z11" s="109"/>
      <c r="AA11" s="109"/>
      <c r="AB11" s="103"/>
      <c r="AC11" s="109"/>
      <c r="AD11" s="109"/>
      <c r="AE11" s="103"/>
      <c r="AF11" s="109"/>
      <c r="AG11" s="109"/>
      <c r="AH11" s="103"/>
      <c r="AI11" s="109"/>
      <c r="AJ11" s="109"/>
      <c r="AK11" s="103"/>
      <c r="AL11" s="109"/>
      <c r="AM11" s="109"/>
      <c r="AN11" s="103"/>
      <c r="AO11" s="109"/>
      <c r="AP11" s="109"/>
      <c r="AQ11" s="103"/>
      <c r="AR11" s="109"/>
      <c r="AS11" s="109"/>
      <c r="AT11" s="103"/>
      <c r="AU11" s="109"/>
      <c r="AV11" s="109"/>
      <c r="AW11" s="103"/>
      <c r="AX11" s="109"/>
      <c r="AY11" s="109"/>
      <c r="AZ11" s="103"/>
      <c r="BA11" s="109"/>
      <c r="BB11" s="109"/>
      <c r="BC11" s="103"/>
      <c r="BD11" s="109"/>
      <c r="BE11" s="109"/>
      <c r="BF11" s="103"/>
      <c r="BG11" s="109"/>
      <c r="BH11" s="109"/>
      <c r="BI11" s="103"/>
      <c r="BJ11" s="109"/>
      <c r="BK11" s="109"/>
      <c r="BL11" s="103"/>
      <c r="BM11" s="109"/>
      <c r="BN11" s="109"/>
      <c r="BO11" s="104"/>
      <c r="BP11" s="104"/>
    </row>
    <row r="12" spans="1:69 16384:16384" s="71" customFormat="1" ht="12" customHeight="1" x14ac:dyDescent="0.2">
      <c r="A12" s="70"/>
      <c r="C12" s="72"/>
      <c r="D12" s="69"/>
      <c r="E12" s="72"/>
      <c r="F12" s="69"/>
      <c r="G12" s="68"/>
      <c r="H12" s="69"/>
      <c r="K12" s="69"/>
      <c r="N12" s="69"/>
      <c r="Q12" s="69"/>
      <c r="T12" s="69"/>
      <c r="W12" s="69"/>
      <c r="Z12" s="69"/>
      <c r="AC12" s="69"/>
      <c r="AF12" s="69"/>
      <c r="AI12" s="69"/>
      <c r="AL12" s="69"/>
      <c r="AO12" s="69"/>
      <c r="AR12" s="69"/>
      <c r="AU12" s="69"/>
      <c r="AX12" s="69"/>
      <c r="BA12" s="69"/>
      <c r="BD12" s="69"/>
      <c r="BG12" s="69"/>
      <c r="BJ12" s="69"/>
      <c r="BM12" s="69"/>
      <c r="BQ12" s="70"/>
    </row>
    <row r="13" spans="1:69 16384:16384" s="76" customFormat="1" ht="22.5" customHeight="1" x14ac:dyDescent="0.25">
      <c r="A13" s="73"/>
      <c r="B13" s="74"/>
      <c r="C13" s="287" t="s">
        <v>223</v>
      </c>
      <c r="D13" s="287"/>
      <c r="E13" s="287"/>
      <c r="F13" s="287"/>
      <c r="G13" s="75"/>
      <c r="H13" s="277" t="s">
        <v>9</v>
      </c>
      <c r="I13" s="277"/>
      <c r="J13" s="113"/>
      <c r="K13" s="277" t="s">
        <v>10</v>
      </c>
      <c r="L13" s="277"/>
      <c r="M13" s="113"/>
      <c r="N13" s="277" t="s">
        <v>204</v>
      </c>
      <c r="O13" s="277"/>
      <c r="P13" s="113"/>
      <c r="Q13" s="277" t="s">
        <v>205</v>
      </c>
      <c r="R13" s="277"/>
      <c r="S13" s="113"/>
      <c r="T13" s="277" t="s">
        <v>11</v>
      </c>
      <c r="U13" s="277"/>
      <c r="V13" s="113"/>
      <c r="W13" s="277" t="s">
        <v>12</v>
      </c>
      <c r="X13" s="277"/>
      <c r="Y13" s="113"/>
      <c r="Z13" s="277" t="s">
        <v>13</v>
      </c>
      <c r="AA13" s="277"/>
      <c r="AB13" s="113"/>
      <c r="AC13" s="277" t="s">
        <v>14</v>
      </c>
      <c r="AD13" s="277"/>
      <c r="AE13" s="113"/>
      <c r="AF13" s="277" t="s">
        <v>15</v>
      </c>
      <c r="AG13" s="277"/>
      <c r="AH13" s="113"/>
      <c r="AI13" s="277" t="s">
        <v>16</v>
      </c>
      <c r="AJ13" s="277"/>
      <c r="AK13" s="113"/>
      <c r="AL13" s="277" t="s">
        <v>17</v>
      </c>
      <c r="AM13" s="277"/>
      <c r="AN13" s="113"/>
      <c r="AO13" s="277" t="s">
        <v>18</v>
      </c>
      <c r="AP13" s="277"/>
      <c r="AQ13" s="113"/>
      <c r="AR13" s="277" t="s">
        <v>19</v>
      </c>
      <c r="AS13" s="277"/>
      <c r="AT13" s="113"/>
      <c r="AU13" s="277" t="s">
        <v>20</v>
      </c>
      <c r="AV13" s="277"/>
      <c r="AW13" s="113"/>
      <c r="AX13" s="277" t="s">
        <v>21</v>
      </c>
      <c r="AY13" s="277"/>
      <c r="AZ13" s="113"/>
      <c r="BA13" s="277" t="s">
        <v>22</v>
      </c>
      <c r="BB13" s="277"/>
      <c r="BC13" s="113"/>
      <c r="BD13" s="277" t="s">
        <v>23</v>
      </c>
      <c r="BE13" s="277"/>
      <c r="BF13" s="113"/>
      <c r="BG13" s="277" t="s">
        <v>24</v>
      </c>
      <c r="BH13" s="277"/>
      <c r="BI13" s="113"/>
      <c r="BJ13" s="277" t="s">
        <v>25</v>
      </c>
      <c r="BK13" s="277"/>
      <c r="BL13" s="113"/>
      <c r="BM13" s="277" t="s">
        <v>26</v>
      </c>
      <c r="BN13" s="277"/>
      <c r="BP13" s="74"/>
      <c r="BQ13" s="73"/>
    </row>
    <row r="14" spans="1:69 16384:16384" s="78" customFormat="1" ht="5.0999999999999996" customHeight="1" thickBot="1" x14ac:dyDescent="0.3">
      <c r="A14" s="77"/>
      <c r="C14" s="79"/>
      <c r="D14" s="80"/>
      <c r="E14" s="80"/>
      <c r="F14" s="80"/>
      <c r="G14" s="81"/>
      <c r="H14" s="80"/>
      <c r="K14" s="80"/>
      <c r="N14" s="80"/>
      <c r="Q14" s="80"/>
      <c r="T14" s="80"/>
      <c r="W14" s="80"/>
      <c r="Z14" s="80"/>
      <c r="AC14" s="80"/>
      <c r="AF14" s="80"/>
      <c r="AI14" s="80"/>
      <c r="AL14" s="80"/>
      <c r="AO14" s="80"/>
      <c r="AR14" s="80"/>
      <c r="AU14" s="80"/>
      <c r="AX14" s="80"/>
      <c r="BA14" s="80"/>
      <c r="BD14" s="80"/>
      <c r="BG14" s="80"/>
      <c r="BJ14" s="80"/>
      <c r="BM14" s="80"/>
      <c r="BQ14" s="77"/>
    </row>
    <row r="15" spans="1:69 16384:16384" ht="39.950000000000003" customHeight="1" thickBot="1" x14ac:dyDescent="0.25">
      <c r="C15" s="288" t="s">
        <v>73</v>
      </c>
      <c r="D15" s="289"/>
      <c r="E15" s="289"/>
      <c r="F15" s="290"/>
      <c r="G15" s="105"/>
      <c r="H15" s="278" t="s">
        <v>271</v>
      </c>
      <c r="I15" s="279"/>
      <c r="K15" s="278" t="s">
        <v>271</v>
      </c>
      <c r="L15" s="279"/>
      <c r="N15" s="278" t="s">
        <v>271</v>
      </c>
      <c r="O15" s="279"/>
      <c r="Q15" s="278" t="s">
        <v>271</v>
      </c>
      <c r="R15" s="279"/>
      <c r="T15" s="278" t="s">
        <v>271</v>
      </c>
      <c r="U15" s="279"/>
      <c r="W15" s="278" t="s">
        <v>271</v>
      </c>
      <c r="X15" s="279"/>
      <c r="Z15" s="278" t="s">
        <v>271</v>
      </c>
      <c r="AA15" s="279"/>
      <c r="AC15" s="278" t="s">
        <v>271</v>
      </c>
      <c r="AD15" s="279"/>
      <c r="AF15" s="278" t="s">
        <v>271</v>
      </c>
      <c r="AG15" s="279"/>
      <c r="AI15" s="278" t="s">
        <v>271</v>
      </c>
      <c r="AJ15" s="279"/>
      <c r="AL15" s="278" t="s">
        <v>271</v>
      </c>
      <c r="AM15" s="279"/>
      <c r="AO15" s="278" t="s">
        <v>271</v>
      </c>
      <c r="AP15" s="279"/>
      <c r="AR15" s="278" t="s">
        <v>271</v>
      </c>
      <c r="AS15" s="279"/>
      <c r="AU15" s="278" t="s">
        <v>271</v>
      </c>
      <c r="AV15" s="279"/>
      <c r="AX15" s="278" t="s">
        <v>271</v>
      </c>
      <c r="AY15" s="279"/>
      <c r="BA15" s="278" t="s">
        <v>271</v>
      </c>
      <c r="BB15" s="279"/>
      <c r="BD15" s="278" t="s">
        <v>271</v>
      </c>
      <c r="BE15" s="279"/>
      <c r="BG15" s="278" t="s">
        <v>271</v>
      </c>
      <c r="BH15" s="279"/>
      <c r="BJ15" s="278" t="s">
        <v>271</v>
      </c>
      <c r="BK15" s="279"/>
      <c r="BM15" s="278" t="s">
        <v>271</v>
      </c>
      <c r="BN15" s="279"/>
      <c r="XFD15" s="122"/>
    </row>
    <row r="16" spans="1:69 16384:16384" ht="12.75" customHeight="1" thickBot="1" x14ac:dyDescent="0.25">
      <c r="C16" s="114"/>
      <c r="D16" s="116"/>
      <c r="E16" s="116"/>
      <c r="F16" s="116"/>
      <c r="G16" s="117"/>
      <c r="H16" s="118"/>
      <c r="I16" s="118"/>
      <c r="J16" s="117"/>
      <c r="K16" s="118"/>
      <c r="L16" s="118"/>
      <c r="M16" s="119"/>
      <c r="N16" s="118"/>
      <c r="O16" s="118"/>
      <c r="P16" s="119"/>
      <c r="Q16" s="118"/>
      <c r="R16" s="118"/>
      <c r="S16" s="119"/>
      <c r="T16" s="118"/>
      <c r="U16" s="118"/>
      <c r="V16" s="119"/>
      <c r="W16" s="118"/>
      <c r="X16" s="118"/>
      <c r="Y16" s="119"/>
      <c r="Z16" s="118"/>
      <c r="AA16" s="118"/>
      <c r="AB16" s="119"/>
      <c r="AC16" s="118"/>
      <c r="AD16" s="118"/>
      <c r="AE16" s="119"/>
      <c r="AF16" s="118"/>
      <c r="AG16" s="118"/>
      <c r="AH16" s="119"/>
      <c r="AI16" s="118"/>
      <c r="AJ16" s="118"/>
      <c r="AK16" s="119"/>
      <c r="AL16" s="118"/>
      <c r="AM16" s="118"/>
      <c r="AN16" s="119"/>
      <c r="AO16" s="118"/>
      <c r="AP16" s="118"/>
      <c r="AQ16" s="119"/>
      <c r="AR16" s="118"/>
      <c r="AS16" s="118"/>
      <c r="AT16" s="119"/>
      <c r="AU16" s="118"/>
      <c r="AV16" s="118"/>
      <c r="AW16" s="119"/>
      <c r="AX16" s="118"/>
      <c r="AY16" s="118"/>
      <c r="AZ16" s="119"/>
      <c r="BA16" s="118"/>
      <c r="BB16" s="118"/>
      <c r="BC16" s="119"/>
      <c r="BD16" s="118"/>
      <c r="BE16" s="118"/>
      <c r="BF16" s="119"/>
      <c r="BG16" s="118"/>
      <c r="BH16" s="118"/>
      <c r="BI16" s="119"/>
      <c r="BJ16" s="118"/>
      <c r="BK16" s="118"/>
      <c r="BL16" s="119"/>
      <c r="BM16" s="118"/>
      <c r="BN16" s="118"/>
      <c r="BP16" s="121"/>
      <c r="XFD16" s="122"/>
    </row>
    <row r="17" spans="1:69" ht="12.75" customHeight="1" thickTop="1" thickBot="1" x14ac:dyDescent="0.25">
      <c r="C17" s="115"/>
      <c r="D17" s="72"/>
      <c r="E17" s="72"/>
      <c r="F17" s="72"/>
      <c r="G17" s="68"/>
      <c r="H17" s="80"/>
      <c r="I17" s="80"/>
      <c r="J17" s="68"/>
      <c r="K17" s="80"/>
      <c r="L17" s="80"/>
      <c r="N17" s="80"/>
      <c r="O17" s="80"/>
      <c r="Q17" s="80"/>
      <c r="R17" s="80"/>
      <c r="T17" s="80"/>
      <c r="U17" s="80"/>
      <c r="W17" s="80"/>
      <c r="X17" s="80"/>
      <c r="Z17" s="80"/>
      <c r="AA17" s="80"/>
      <c r="AC17" s="80"/>
      <c r="AD17" s="80"/>
      <c r="AF17" s="80"/>
      <c r="AG17" s="80"/>
      <c r="AI17" s="80"/>
      <c r="AJ17" s="80"/>
      <c r="AL17" s="80"/>
      <c r="AM17" s="80"/>
      <c r="AO17" s="80"/>
      <c r="AP17" s="80"/>
      <c r="AR17" s="80"/>
      <c r="AS17" s="80"/>
      <c r="AU17" s="80"/>
      <c r="AV17" s="80"/>
      <c r="AX17" s="80"/>
      <c r="AY17" s="80"/>
      <c r="BA17" s="80"/>
      <c r="BB17" s="80"/>
      <c r="BD17" s="80"/>
      <c r="BE17" s="80"/>
      <c r="BG17" s="80"/>
      <c r="BH17" s="80"/>
      <c r="BJ17" s="80"/>
      <c r="BK17" s="80"/>
      <c r="BM17" s="80"/>
      <c r="BN17" s="80"/>
      <c r="BO17" s="120"/>
    </row>
    <row r="18" spans="1:69" ht="18" x14ac:dyDescent="0.2">
      <c r="C18" s="294" t="s">
        <v>32</v>
      </c>
      <c r="D18" s="295"/>
      <c r="E18" s="295"/>
      <c r="F18" s="296"/>
      <c r="G18" s="82"/>
      <c r="H18" s="275"/>
      <c r="I18" s="276"/>
      <c r="K18" s="275"/>
      <c r="L18" s="276"/>
      <c r="N18" s="275"/>
      <c r="O18" s="276"/>
      <c r="Q18" s="275"/>
      <c r="R18" s="276"/>
      <c r="T18" s="275"/>
      <c r="U18" s="276"/>
      <c r="W18" s="275"/>
      <c r="X18" s="276"/>
      <c r="Z18" s="275"/>
      <c r="AA18" s="276"/>
      <c r="AC18" s="275"/>
      <c r="AD18" s="276"/>
      <c r="AF18" s="275"/>
      <c r="AG18" s="276"/>
      <c r="AI18" s="275"/>
      <c r="AJ18" s="276"/>
      <c r="AL18" s="275"/>
      <c r="AM18" s="276"/>
      <c r="AO18" s="275"/>
      <c r="AP18" s="276"/>
      <c r="AR18" s="275"/>
      <c r="AS18" s="276"/>
      <c r="AU18" s="275"/>
      <c r="AV18" s="276"/>
      <c r="AX18" s="275"/>
      <c r="AY18" s="276"/>
      <c r="BA18" s="275"/>
      <c r="BB18" s="276"/>
      <c r="BD18" s="275"/>
      <c r="BE18" s="276"/>
      <c r="BG18" s="275"/>
      <c r="BH18" s="276"/>
      <c r="BJ18" s="275"/>
      <c r="BK18" s="276"/>
      <c r="BM18" s="275"/>
      <c r="BN18" s="276"/>
    </row>
    <row r="19" spans="1:69" ht="18" x14ac:dyDescent="0.2">
      <c r="C19" s="297" t="s">
        <v>33</v>
      </c>
      <c r="D19" s="298"/>
      <c r="E19" s="298"/>
      <c r="F19" s="299"/>
      <c r="G19" s="82"/>
      <c r="H19" s="275"/>
      <c r="I19" s="276"/>
      <c r="K19" s="275"/>
      <c r="L19" s="276"/>
      <c r="N19" s="275"/>
      <c r="O19" s="276"/>
      <c r="Q19" s="275"/>
      <c r="R19" s="276"/>
      <c r="T19" s="275"/>
      <c r="U19" s="276"/>
      <c r="W19" s="275"/>
      <c r="X19" s="276"/>
      <c r="Z19" s="275"/>
      <c r="AA19" s="276"/>
      <c r="AC19" s="275"/>
      <c r="AD19" s="276"/>
      <c r="AF19" s="275"/>
      <c r="AG19" s="276"/>
      <c r="AI19" s="275"/>
      <c r="AJ19" s="276"/>
      <c r="AL19" s="275"/>
      <c r="AM19" s="276"/>
      <c r="AO19" s="275"/>
      <c r="AP19" s="276"/>
      <c r="AR19" s="275"/>
      <c r="AS19" s="276"/>
      <c r="AU19" s="275"/>
      <c r="AV19" s="276"/>
      <c r="AX19" s="275"/>
      <c r="AY19" s="276"/>
      <c r="BA19" s="275"/>
      <c r="BB19" s="276"/>
      <c r="BD19" s="275"/>
      <c r="BE19" s="276"/>
      <c r="BG19" s="275"/>
      <c r="BH19" s="276"/>
      <c r="BJ19" s="275"/>
      <c r="BK19" s="276"/>
      <c r="BM19" s="275"/>
      <c r="BN19" s="276"/>
    </row>
    <row r="20" spans="1:69" ht="18.75" thickBot="1" x14ac:dyDescent="0.25">
      <c r="C20" s="284" t="s">
        <v>34</v>
      </c>
      <c r="D20" s="285"/>
      <c r="E20" s="285"/>
      <c r="F20" s="286"/>
      <c r="G20" s="82"/>
      <c r="H20" s="278" t="s">
        <v>29</v>
      </c>
      <c r="I20" s="279"/>
      <c r="K20" s="278" t="s">
        <v>29</v>
      </c>
      <c r="L20" s="279"/>
      <c r="N20" s="278" t="s">
        <v>29</v>
      </c>
      <c r="O20" s="279"/>
      <c r="Q20" s="278" t="s">
        <v>29</v>
      </c>
      <c r="R20" s="279"/>
      <c r="T20" s="278" t="s">
        <v>29</v>
      </c>
      <c r="U20" s="279"/>
      <c r="W20" s="278" t="s">
        <v>29</v>
      </c>
      <c r="X20" s="279"/>
      <c r="Z20" s="278" t="s">
        <v>29</v>
      </c>
      <c r="AA20" s="279"/>
      <c r="AC20" s="278" t="s">
        <v>29</v>
      </c>
      <c r="AD20" s="279"/>
      <c r="AF20" s="278" t="s">
        <v>29</v>
      </c>
      <c r="AG20" s="279"/>
      <c r="AI20" s="278" t="s">
        <v>29</v>
      </c>
      <c r="AJ20" s="279"/>
      <c r="AL20" s="278" t="s">
        <v>29</v>
      </c>
      <c r="AM20" s="279"/>
      <c r="AO20" s="278" t="s">
        <v>29</v>
      </c>
      <c r="AP20" s="279"/>
      <c r="AR20" s="278" t="s">
        <v>29</v>
      </c>
      <c r="AS20" s="279"/>
      <c r="AU20" s="278" t="s">
        <v>29</v>
      </c>
      <c r="AV20" s="279"/>
      <c r="AX20" s="278" t="s">
        <v>29</v>
      </c>
      <c r="AY20" s="279"/>
      <c r="BA20" s="278" t="s">
        <v>29</v>
      </c>
      <c r="BB20" s="279"/>
      <c r="BD20" s="278" t="s">
        <v>29</v>
      </c>
      <c r="BE20" s="279"/>
      <c r="BG20" s="278" t="s">
        <v>29</v>
      </c>
      <c r="BH20" s="279"/>
      <c r="BJ20" s="278" t="s">
        <v>29</v>
      </c>
      <c r="BK20" s="279"/>
      <c r="BM20" s="278" t="s">
        <v>29</v>
      </c>
      <c r="BN20" s="279"/>
    </row>
    <row r="21" spans="1:69" s="71" customFormat="1" ht="5.0999999999999996" customHeight="1" thickBot="1" x14ac:dyDescent="0.25">
      <c r="A21" s="70"/>
      <c r="C21" s="201"/>
      <c r="D21" s="201"/>
      <c r="E21" s="201"/>
      <c r="F21" s="201"/>
      <c r="G21" s="82"/>
      <c r="H21" s="69"/>
      <c r="I21" s="69"/>
      <c r="K21" s="69"/>
      <c r="L21" s="69"/>
      <c r="N21" s="69"/>
      <c r="O21" s="69"/>
      <c r="Q21" s="69"/>
      <c r="R21" s="69"/>
      <c r="T21" s="69"/>
      <c r="U21" s="69"/>
      <c r="W21" s="69"/>
      <c r="X21" s="69"/>
      <c r="Z21" s="69"/>
      <c r="AA21" s="69"/>
      <c r="AC21" s="69"/>
      <c r="AD21" s="69"/>
      <c r="AF21" s="69"/>
      <c r="AG21" s="69"/>
      <c r="AI21" s="69"/>
      <c r="AJ21" s="69"/>
      <c r="AL21" s="69"/>
      <c r="AM21" s="69"/>
      <c r="AO21" s="69"/>
      <c r="AP21" s="69"/>
      <c r="AR21" s="69"/>
      <c r="AS21" s="69"/>
      <c r="AU21" s="69"/>
      <c r="AV21" s="69"/>
      <c r="AX21" s="69"/>
      <c r="AY21" s="69"/>
      <c r="BA21" s="69"/>
      <c r="BB21" s="69"/>
      <c r="BD21" s="69"/>
      <c r="BE21" s="69"/>
      <c r="BG21" s="69"/>
      <c r="BH21" s="69"/>
      <c r="BJ21" s="69"/>
      <c r="BK21" s="69"/>
      <c r="BM21" s="69"/>
      <c r="BN21" s="69"/>
      <c r="BQ21" s="70"/>
    </row>
    <row r="22" spans="1:69" ht="20.45" customHeight="1" x14ac:dyDescent="0.2">
      <c r="C22" s="311" t="s">
        <v>250</v>
      </c>
      <c r="D22" s="312"/>
      <c r="E22" s="312"/>
      <c r="F22" s="313"/>
      <c r="G22" s="68"/>
      <c r="H22" s="275"/>
      <c r="I22" s="276"/>
      <c r="K22" s="275"/>
      <c r="L22" s="276"/>
      <c r="N22" s="275"/>
      <c r="O22" s="276"/>
      <c r="Q22" s="275"/>
      <c r="R22" s="276"/>
      <c r="T22" s="275"/>
      <c r="U22" s="276"/>
      <c r="W22" s="275"/>
      <c r="X22" s="276"/>
      <c r="Z22" s="275"/>
      <c r="AA22" s="276"/>
      <c r="AC22" s="275"/>
      <c r="AD22" s="276"/>
      <c r="AF22" s="275"/>
      <c r="AG22" s="276"/>
      <c r="AI22" s="275"/>
      <c r="AJ22" s="276"/>
      <c r="AL22" s="275"/>
      <c r="AM22" s="276"/>
      <c r="AO22" s="275"/>
      <c r="AP22" s="276"/>
      <c r="AR22" s="275"/>
      <c r="AS22" s="276"/>
      <c r="AU22" s="275"/>
      <c r="AV22" s="276"/>
      <c r="AX22" s="275"/>
      <c r="AY22" s="276"/>
      <c r="BA22" s="275"/>
      <c r="BB22" s="276"/>
      <c r="BD22" s="275"/>
      <c r="BE22" s="276"/>
      <c r="BG22" s="275"/>
      <c r="BH22" s="276"/>
      <c r="BJ22" s="275"/>
      <c r="BK22" s="276"/>
      <c r="BM22" s="275"/>
      <c r="BN22" s="276"/>
    </row>
    <row r="23" spans="1:69" ht="20.45" customHeight="1" x14ac:dyDescent="0.2">
      <c r="C23" s="291" t="s">
        <v>247</v>
      </c>
      <c r="D23" s="292"/>
      <c r="E23" s="292"/>
      <c r="F23" s="293"/>
      <c r="G23" s="68"/>
      <c r="H23" s="275"/>
      <c r="I23" s="276"/>
      <c r="K23" s="275"/>
      <c r="L23" s="276"/>
      <c r="N23" s="275"/>
      <c r="O23" s="276"/>
      <c r="Q23" s="275"/>
      <c r="R23" s="276"/>
      <c r="T23" s="275"/>
      <c r="U23" s="276"/>
      <c r="W23" s="275"/>
      <c r="X23" s="276"/>
      <c r="Z23" s="275"/>
      <c r="AA23" s="276"/>
      <c r="AC23" s="275"/>
      <c r="AD23" s="276"/>
      <c r="AF23" s="275"/>
      <c r="AG23" s="276"/>
      <c r="AI23" s="275"/>
      <c r="AJ23" s="276"/>
      <c r="AL23" s="275"/>
      <c r="AM23" s="276"/>
      <c r="AO23" s="275"/>
      <c r="AP23" s="276"/>
      <c r="AR23" s="275"/>
      <c r="AS23" s="276"/>
      <c r="AU23" s="275"/>
      <c r="AV23" s="276"/>
      <c r="AX23" s="275"/>
      <c r="AY23" s="276"/>
      <c r="BA23" s="275"/>
      <c r="BB23" s="276"/>
      <c r="BD23" s="275"/>
      <c r="BE23" s="276"/>
      <c r="BG23" s="275"/>
      <c r="BH23" s="276"/>
      <c r="BJ23" s="275"/>
      <c r="BK23" s="276"/>
      <c r="BM23" s="275"/>
      <c r="BN23" s="276"/>
    </row>
    <row r="24" spans="1:69" ht="20.45" customHeight="1" x14ac:dyDescent="0.2">
      <c r="C24" s="318" t="s">
        <v>273</v>
      </c>
      <c r="D24" s="319"/>
      <c r="E24" s="319"/>
      <c r="F24" s="320"/>
      <c r="G24" s="68"/>
      <c r="H24" s="275"/>
      <c r="I24" s="276"/>
      <c r="K24" s="275"/>
      <c r="L24" s="276"/>
      <c r="N24" s="275"/>
      <c r="O24" s="276"/>
      <c r="Q24" s="275"/>
      <c r="R24" s="276"/>
      <c r="T24" s="275"/>
      <c r="U24" s="276"/>
      <c r="W24" s="275"/>
      <c r="X24" s="276"/>
      <c r="Z24" s="275"/>
      <c r="AA24" s="276"/>
      <c r="AC24" s="275"/>
      <c r="AD24" s="276"/>
      <c r="AF24" s="275"/>
      <c r="AG24" s="276"/>
      <c r="AI24" s="275"/>
      <c r="AJ24" s="276"/>
      <c r="AL24" s="275"/>
      <c r="AM24" s="276"/>
      <c r="AO24" s="275"/>
      <c r="AP24" s="276"/>
      <c r="AR24" s="275"/>
      <c r="AS24" s="276"/>
      <c r="AU24" s="275"/>
      <c r="AV24" s="276"/>
      <c r="AX24" s="275"/>
      <c r="AY24" s="276"/>
      <c r="BA24" s="275"/>
      <c r="BB24" s="276"/>
      <c r="BD24" s="275"/>
      <c r="BE24" s="276"/>
      <c r="BG24" s="275"/>
      <c r="BH24" s="276"/>
      <c r="BJ24" s="275"/>
      <c r="BK24" s="276"/>
      <c r="BM24" s="275"/>
      <c r="BN24" s="276"/>
    </row>
    <row r="25" spans="1:69" ht="20.45" customHeight="1" x14ac:dyDescent="0.2">
      <c r="C25" s="291" t="s">
        <v>252</v>
      </c>
      <c r="D25" s="292"/>
      <c r="E25" s="292"/>
      <c r="F25" s="293"/>
      <c r="G25" s="68"/>
      <c r="H25" s="280"/>
      <c r="I25" s="281"/>
      <c r="K25" s="280"/>
      <c r="L25" s="281"/>
      <c r="N25" s="280"/>
      <c r="O25" s="281"/>
      <c r="Q25" s="280"/>
      <c r="R25" s="281"/>
      <c r="T25" s="280"/>
      <c r="U25" s="281"/>
      <c r="W25" s="280"/>
      <c r="X25" s="281"/>
      <c r="Z25" s="280"/>
      <c r="AA25" s="281"/>
      <c r="AC25" s="280"/>
      <c r="AD25" s="281"/>
      <c r="AF25" s="280"/>
      <c r="AG25" s="281"/>
      <c r="AI25" s="280"/>
      <c r="AJ25" s="281"/>
      <c r="AL25" s="280"/>
      <c r="AM25" s="281"/>
      <c r="AO25" s="280"/>
      <c r="AP25" s="281"/>
      <c r="AR25" s="280"/>
      <c r="AS25" s="281"/>
      <c r="AU25" s="280"/>
      <c r="AV25" s="281"/>
      <c r="AX25" s="280"/>
      <c r="AY25" s="281"/>
      <c r="BA25" s="280"/>
      <c r="BB25" s="281"/>
      <c r="BD25" s="280"/>
      <c r="BE25" s="281"/>
      <c r="BG25" s="280"/>
      <c r="BH25" s="281"/>
      <c r="BJ25" s="280"/>
      <c r="BK25" s="281"/>
      <c r="BM25" s="280"/>
      <c r="BN25" s="281"/>
    </row>
    <row r="26" spans="1:69" ht="20.45" customHeight="1" x14ac:dyDescent="0.2">
      <c r="C26" s="291" t="s">
        <v>253</v>
      </c>
      <c r="D26" s="292"/>
      <c r="E26" s="292"/>
      <c r="F26" s="293"/>
      <c r="G26" s="68"/>
      <c r="H26" s="275"/>
      <c r="I26" s="276"/>
      <c r="K26" s="275"/>
      <c r="L26" s="276"/>
      <c r="N26" s="275"/>
      <c r="O26" s="276"/>
      <c r="Q26" s="275"/>
      <c r="R26" s="276"/>
      <c r="T26" s="275"/>
      <c r="U26" s="276"/>
      <c r="W26" s="275"/>
      <c r="X26" s="276"/>
      <c r="Z26" s="275"/>
      <c r="AA26" s="276"/>
      <c r="AC26" s="275"/>
      <c r="AD26" s="276"/>
      <c r="AF26" s="275"/>
      <c r="AG26" s="276"/>
      <c r="AI26" s="275"/>
      <c r="AJ26" s="276"/>
      <c r="AL26" s="275"/>
      <c r="AM26" s="276"/>
      <c r="AO26" s="275"/>
      <c r="AP26" s="276"/>
      <c r="AR26" s="275"/>
      <c r="AS26" s="276"/>
      <c r="AU26" s="275"/>
      <c r="AV26" s="276"/>
      <c r="AX26" s="275"/>
      <c r="AY26" s="276"/>
      <c r="BA26" s="275"/>
      <c r="BB26" s="276"/>
      <c r="BD26" s="275"/>
      <c r="BE26" s="276"/>
      <c r="BG26" s="275"/>
      <c r="BH26" s="276"/>
      <c r="BJ26" s="275"/>
      <c r="BK26" s="276"/>
      <c r="BM26" s="275"/>
      <c r="BN26" s="276"/>
    </row>
    <row r="27" spans="1:69" ht="20.45" customHeight="1" x14ac:dyDescent="0.2">
      <c r="C27" s="291" t="s">
        <v>257</v>
      </c>
      <c r="D27" s="292"/>
      <c r="E27" s="292"/>
      <c r="F27" s="293"/>
      <c r="G27" s="68"/>
      <c r="H27" s="282"/>
      <c r="I27" s="283"/>
      <c r="K27" s="282"/>
      <c r="L27" s="283"/>
      <c r="N27" s="282"/>
      <c r="O27" s="283"/>
      <c r="Q27" s="282"/>
      <c r="R27" s="283"/>
      <c r="T27" s="282"/>
      <c r="U27" s="283"/>
      <c r="W27" s="282"/>
      <c r="X27" s="283"/>
      <c r="Z27" s="282"/>
      <c r="AA27" s="283"/>
      <c r="AC27" s="282"/>
      <c r="AD27" s="283"/>
      <c r="AF27" s="282"/>
      <c r="AG27" s="283"/>
      <c r="AI27" s="282"/>
      <c r="AJ27" s="283"/>
      <c r="AL27" s="282"/>
      <c r="AM27" s="283"/>
      <c r="AO27" s="282"/>
      <c r="AP27" s="283"/>
      <c r="AR27" s="282"/>
      <c r="AS27" s="283"/>
      <c r="AU27" s="282"/>
      <c r="AV27" s="283"/>
      <c r="AX27" s="282"/>
      <c r="AY27" s="283"/>
      <c r="BA27" s="282"/>
      <c r="BB27" s="283"/>
      <c r="BD27" s="282"/>
      <c r="BE27" s="283"/>
      <c r="BG27" s="282"/>
      <c r="BH27" s="283"/>
      <c r="BJ27" s="282"/>
      <c r="BK27" s="283"/>
      <c r="BM27" s="282"/>
      <c r="BN27" s="283"/>
    </row>
    <row r="28" spans="1:69" ht="20.45" customHeight="1" x14ac:dyDescent="0.2">
      <c r="C28" s="291" t="s">
        <v>254</v>
      </c>
      <c r="D28" s="292"/>
      <c r="E28" s="292"/>
      <c r="F28" s="293"/>
      <c r="G28" s="68"/>
      <c r="H28" s="275"/>
      <c r="I28" s="276"/>
      <c r="K28" s="275"/>
      <c r="L28" s="276"/>
      <c r="N28" s="275"/>
      <c r="O28" s="276"/>
      <c r="Q28" s="275"/>
      <c r="R28" s="276"/>
      <c r="T28" s="275"/>
      <c r="U28" s="276"/>
      <c r="W28" s="275"/>
      <c r="X28" s="276"/>
      <c r="Z28" s="275"/>
      <c r="AA28" s="276"/>
      <c r="AC28" s="275"/>
      <c r="AD28" s="276"/>
      <c r="AF28" s="275"/>
      <c r="AG28" s="276"/>
      <c r="AI28" s="275"/>
      <c r="AJ28" s="276"/>
      <c r="AL28" s="275"/>
      <c r="AM28" s="276"/>
      <c r="AO28" s="275"/>
      <c r="AP28" s="276"/>
      <c r="AR28" s="275"/>
      <c r="AS28" s="276"/>
      <c r="AU28" s="275"/>
      <c r="AV28" s="276"/>
      <c r="AX28" s="275"/>
      <c r="AY28" s="276"/>
      <c r="BA28" s="275"/>
      <c r="BB28" s="276"/>
      <c r="BD28" s="275"/>
      <c r="BE28" s="276"/>
      <c r="BG28" s="275"/>
      <c r="BH28" s="276"/>
      <c r="BJ28" s="275"/>
      <c r="BK28" s="276"/>
      <c r="BM28" s="275"/>
      <c r="BN28" s="276"/>
    </row>
    <row r="29" spans="1:69" ht="20.45" customHeight="1" x14ac:dyDescent="0.2">
      <c r="C29" s="291" t="s">
        <v>255</v>
      </c>
      <c r="D29" s="292"/>
      <c r="E29" s="292"/>
      <c r="F29" s="293"/>
      <c r="G29" s="68"/>
      <c r="H29" s="275"/>
      <c r="I29" s="276"/>
      <c r="K29" s="275"/>
      <c r="L29" s="276"/>
      <c r="N29" s="275"/>
      <c r="O29" s="276"/>
      <c r="Q29" s="275"/>
      <c r="R29" s="276"/>
      <c r="T29" s="275"/>
      <c r="U29" s="276"/>
      <c r="W29" s="275"/>
      <c r="X29" s="276"/>
      <c r="Z29" s="275"/>
      <c r="AA29" s="276"/>
      <c r="AC29" s="275"/>
      <c r="AD29" s="276"/>
      <c r="AF29" s="275"/>
      <c r="AG29" s="276"/>
      <c r="AI29" s="275"/>
      <c r="AJ29" s="276"/>
      <c r="AL29" s="275"/>
      <c r="AM29" s="276"/>
      <c r="AO29" s="275"/>
      <c r="AP29" s="276"/>
      <c r="AR29" s="275"/>
      <c r="AS29" s="276"/>
      <c r="AU29" s="275"/>
      <c r="AV29" s="276"/>
      <c r="AX29" s="275"/>
      <c r="AY29" s="276"/>
      <c r="BA29" s="275"/>
      <c r="BB29" s="276"/>
      <c r="BD29" s="275"/>
      <c r="BE29" s="276"/>
      <c r="BG29" s="275"/>
      <c r="BH29" s="276"/>
      <c r="BJ29" s="275"/>
      <c r="BK29" s="276"/>
      <c r="BM29" s="275"/>
      <c r="BN29" s="276"/>
    </row>
    <row r="30" spans="1:69" ht="20.45" customHeight="1" x14ac:dyDescent="0.2">
      <c r="C30" s="291" t="s">
        <v>256</v>
      </c>
      <c r="D30" s="292"/>
      <c r="E30" s="292"/>
      <c r="F30" s="293"/>
      <c r="G30" s="68"/>
      <c r="H30" s="275"/>
      <c r="I30" s="276"/>
      <c r="K30" s="275"/>
      <c r="L30" s="276"/>
      <c r="N30" s="275"/>
      <c r="O30" s="276"/>
      <c r="Q30" s="275"/>
      <c r="R30" s="276"/>
      <c r="T30" s="275"/>
      <c r="U30" s="276"/>
      <c r="W30" s="275"/>
      <c r="X30" s="276"/>
      <c r="Z30" s="275"/>
      <c r="AA30" s="276"/>
      <c r="AC30" s="275"/>
      <c r="AD30" s="276"/>
      <c r="AF30" s="275"/>
      <c r="AG30" s="276"/>
      <c r="AI30" s="275"/>
      <c r="AJ30" s="276"/>
      <c r="AL30" s="275"/>
      <c r="AM30" s="276"/>
      <c r="AO30" s="275"/>
      <c r="AP30" s="276"/>
      <c r="AR30" s="275"/>
      <c r="AS30" s="276"/>
      <c r="AU30" s="275"/>
      <c r="AV30" s="276"/>
      <c r="AX30" s="275"/>
      <c r="AY30" s="276"/>
      <c r="BA30" s="275"/>
      <c r="BB30" s="276"/>
      <c r="BD30" s="275"/>
      <c r="BE30" s="276"/>
      <c r="BG30" s="275"/>
      <c r="BH30" s="276"/>
      <c r="BJ30" s="275"/>
      <c r="BK30" s="276"/>
      <c r="BM30" s="275"/>
      <c r="BN30" s="276"/>
    </row>
    <row r="31" spans="1:69" ht="20.45" customHeight="1" x14ac:dyDescent="0.2">
      <c r="C31" s="291" t="s">
        <v>270</v>
      </c>
      <c r="D31" s="292"/>
      <c r="E31" s="292"/>
      <c r="F31" s="293"/>
      <c r="G31" s="68"/>
      <c r="H31" s="275"/>
      <c r="I31" s="276"/>
      <c r="K31" s="275"/>
      <c r="L31" s="276"/>
      <c r="N31" s="275"/>
      <c r="O31" s="276"/>
      <c r="Q31" s="275"/>
      <c r="R31" s="276"/>
      <c r="T31" s="275"/>
      <c r="U31" s="276"/>
      <c r="W31" s="275"/>
      <c r="X31" s="276"/>
      <c r="Z31" s="275"/>
      <c r="AA31" s="276"/>
      <c r="AC31" s="275"/>
      <c r="AD31" s="276"/>
      <c r="AF31" s="275"/>
      <c r="AG31" s="276"/>
      <c r="AI31" s="275"/>
      <c r="AJ31" s="276"/>
      <c r="AL31" s="275"/>
      <c r="AM31" s="276"/>
      <c r="AO31" s="275"/>
      <c r="AP31" s="276"/>
      <c r="AR31" s="275"/>
      <c r="AS31" s="276"/>
      <c r="AU31" s="275"/>
      <c r="AV31" s="276"/>
      <c r="AX31" s="275"/>
      <c r="AY31" s="276"/>
      <c r="BA31" s="275"/>
      <c r="BB31" s="276"/>
      <c r="BD31" s="275"/>
      <c r="BE31" s="276"/>
      <c r="BG31" s="275"/>
      <c r="BH31" s="276"/>
      <c r="BJ31" s="275"/>
      <c r="BK31" s="276"/>
      <c r="BM31" s="275"/>
      <c r="BN31" s="276"/>
    </row>
    <row r="32" spans="1:69" ht="20.45" customHeight="1" x14ac:dyDescent="0.2">
      <c r="C32" s="291" t="s">
        <v>259</v>
      </c>
      <c r="D32" s="292"/>
      <c r="E32" s="292"/>
      <c r="F32" s="293"/>
      <c r="G32" s="68"/>
      <c r="H32" s="275"/>
      <c r="I32" s="276"/>
      <c r="K32" s="275"/>
      <c r="L32" s="276"/>
      <c r="N32" s="275"/>
      <c r="O32" s="276"/>
      <c r="Q32" s="275"/>
      <c r="R32" s="276"/>
      <c r="T32" s="275"/>
      <c r="U32" s="276"/>
      <c r="W32" s="275"/>
      <c r="X32" s="276"/>
      <c r="Z32" s="275"/>
      <c r="AA32" s="276"/>
      <c r="AC32" s="275"/>
      <c r="AD32" s="276"/>
      <c r="AF32" s="275"/>
      <c r="AG32" s="276"/>
      <c r="AI32" s="275"/>
      <c r="AJ32" s="276"/>
      <c r="AL32" s="275"/>
      <c r="AM32" s="276"/>
      <c r="AO32" s="275"/>
      <c r="AP32" s="276"/>
      <c r="AR32" s="275"/>
      <c r="AS32" s="276"/>
      <c r="AU32" s="275"/>
      <c r="AV32" s="276"/>
      <c r="AX32" s="275"/>
      <c r="AY32" s="276"/>
      <c r="BA32" s="275"/>
      <c r="BB32" s="276"/>
      <c r="BD32" s="275"/>
      <c r="BE32" s="276"/>
      <c r="BG32" s="275"/>
      <c r="BH32" s="276"/>
      <c r="BJ32" s="275"/>
      <c r="BK32" s="276"/>
      <c r="BM32" s="275"/>
      <c r="BN32" s="276"/>
    </row>
    <row r="33" spans="1:69" ht="20.45" customHeight="1" thickBot="1" x14ac:dyDescent="0.25">
      <c r="C33" s="314" t="s">
        <v>260</v>
      </c>
      <c r="D33" s="315"/>
      <c r="E33" s="315"/>
      <c r="F33" s="316"/>
      <c r="G33" s="68"/>
      <c r="H33" s="275"/>
      <c r="I33" s="276"/>
      <c r="K33" s="275"/>
      <c r="L33" s="276"/>
      <c r="N33" s="275"/>
      <c r="O33" s="276"/>
      <c r="Q33" s="275"/>
      <c r="R33" s="276"/>
      <c r="T33" s="275"/>
      <c r="U33" s="276"/>
      <c r="W33" s="275"/>
      <c r="X33" s="276"/>
      <c r="Z33" s="275"/>
      <c r="AA33" s="276"/>
      <c r="AC33" s="275"/>
      <c r="AD33" s="276"/>
      <c r="AF33" s="275"/>
      <c r="AG33" s="276"/>
      <c r="AI33" s="275"/>
      <c r="AJ33" s="276"/>
      <c r="AL33" s="275"/>
      <c r="AM33" s="276"/>
      <c r="AO33" s="275"/>
      <c r="AP33" s="276"/>
      <c r="AR33" s="275"/>
      <c r="AS33" s="276"/>
      <c r="AU33" s="275"/>
      <c r="AV33" s="276"/>
      <c r="AX33" s="275"/>
      <c r="AY33" s="276"/>
      <c r="BA33" s="275"/>
      <c r="BB33" s="276"/>
      <c r="BD33" s="275"/>
      <c r="BE33" s="276"/>
      <c r="BG33" s="275"/>
      <c r="BH33" s="276"/>
      <c r="BJ33" s="275"/>
      <c r="BK33" s="276"/>
      <c r="BM33" s="275"/>
      <c r="BN33" s="276"/>
    </row>
    <row r="34" spans="1:69" s="71" customFormat="1" ht="5.0999999999999996" customHeight="1" x14ac:dyDescent="0.2">
      <c r="A34" s="70"/>
      <c r="C34" s="201"/>
      <c r="D34" s="202"/>
      <c r="E34" s="201"/>
      <c r="F34" s="202"/>
      <c r="G34" s="68"/>
      <c r="H34" s="69"/>
      <c r="K34" s="69"/>
      <c r="N34" s="69"/>
      <c r="Q34" s="69"/>
      <c r="T34" s="69"/>
      <c r="W34" s="69"/>
      <c r="Z34" s="69"/>
      <c r="AC34" s="69"/>
      <c r="AF34" s="69"/>
      <c r="AI34" s="69"/>
      <c r="AL34" s="69"/>
      <c r="AO34" s="69"/>
      <c r="AR34" s="69"/>
      <c r="AU34" s="69"/>
      <c r="AX34" s="69"/>
      <c r="BA34" s="69"/>
      <c r="BD34" s="69"/>
      <c r="BG34" s="69"/>
      <c r="BJ34" s="69"/>
      <c r="BM34" s="69"/>
      <c r="BQ34" s="70"/>
    </row>
    <row r="35" spans="1:69" ht="20.25" x14ac:dyDescent="0.2">
      <c r="C35" s="303" t="s">
        <v>102</v>
      </c>
      <c r="D35" s="303"/>
      <c r="E35" s="303"/>
      <c r="F35" s="303"/>
      <c r="G35" s="75"/>
    </row>
    <row r="36" spans="1:69" s="78" customFormat="1" ht="5.0999999999999996" customHeight="1" thickBot="1" x14ac:dyDescent="0.3">
      <c r="A36" s="77"/>
      <c r="C36" s="201"/>
      <c r="D36" s="202"/>
      <c r="E36" s="202"/>
      <c r="F36" s="202"/>
      <c r="G36" s="81"/>
      <c r="H36" s="80"/>
      <c r="K36" s="80"/>
      <c r="N36" s="80"/>
      <c r="Q36" s="80"/>
      <c r="T36" s="80"/>
      <c r="W36" s="80"/>
      <c r="Z36" s="80"/>
      <c r="AC36" s="80"/>
      <c r="AF36" s="80"/>
      <c r="AI36" s="80"/>
      <c r="AL36" s="80"/>
      <c r="AO36" s="80"/>
      <c r="AR36" s="80"/>
      <c r="AU36" s="80"/>
      <c r="AX36" s="80"/>
      <c r="BA36" s="80"/>
      <c r="BD36" s="80"/>
      <c r="BG36" s="80"/>
      <c r="BJ36" s="80"/>
      <c r="BM36" s="80"/>
      <c r="BQ36" s="77"/>
    </row>
    <row r="37" spans="1:69" ht="38.25" x14ac:dyDescent="0.2">
      <c r="C37" s="300" t="s">
        <v>123</v>
      </c>
      <c r="D37" s="301"/>
      <c r="E37" s="301"/>
      <c r="F37" s="302"/>
      <c r="H37" s="185" t="s">
        <v>103</v>
      </c>
      <c r="I37" s="196" t="s">
        <v>29</v>
      </c>
      <c r="K37" s="185" t="s">
        <v>103</v>
      </c>
      <c r="L37" s="238" t="s">
        <v>29</v>
      </c>
      <c r="N37" s="185" t="s">
        <v>103</v>
      </c>
      <c r="O37" s="238" t="s">
        <v>29</v>
      </c>
      <c r="Q37" s="185" t="s">
        <v>103</v>
      </c>
      <c r="R37" s="238" t="s">
        <v>29</v>
      </c>
      <c r="T37" s="185" t="s">
        <v>103</v>
      </c>
      <c r="U37" s="238" t="s">
        <v>29</v>
      </c>
      <c r="W37" s="185" t="s">
        <v>103</v>
      </c>
      <c r="X37" s="238" t="s">
        <v>29</v>
      </c>
      <c r="Z37" s="185" t="s">
        <v>103</v>
      </c>
      <c r="AA37" s="238" t="s">
        <v>29</v>
      </c>
      <c r="AC37" s="185" t="s">
        <v>103</v>
      </c>
      <c r="AD37" s="238" t="s">
        <v>29</v>
      </c>
      <c r="AF37" s="185" t="s">
        <v>103</v>
      </c>
      <c r="AG37" s="238" t="s">
        <v>29</v>
      </c>
      <c r="AI37" s="185" t="s">
        <v>103</v>
      </c>
      <c r="AJ37" s="238" t="s">
        <v>29</v>
      </c>
      <c r="AL37" s="185" t="s">
        <v>103</v>
      </c>
      <c r="AM37" s="238" t="s">
        <v>29</v>
      </c>
      <c r="AO37" s="185" t="s">
        <v>103</v>
      </c>
      <c r="AP37" s="238" t="s">
        <v>29</v>
      </c>
      <c r="AR37" s="185" t="s">
        <v>103</v>
      </c>
      <c r="AS37" s="238" t="s">
        <v>29</v>
      </c>
      <c r="AU37" s="185" t="s">
        <v>103</v>
      </c>
      <c r="AV37" s="238" t="s">
        <v>29</v>
      </c>
      <c r="AX37" s="185" t="s">
        <v>103</v>
      </c>
      <c r="AY37" s="238" t="s">
        <v>29</v>
      </c>
      <c r="BA37" s="185" t="s">
        <v>103</v>
      </c>
      <c r="BB37" s="238" t="s">
        <v>29</v>
      </c>
      <c r="BD37" s="185" t="s">
        <v>103</v>
      </c>
      <c r="BE37" s="238" t="s">
        <v>29</v>
      </c>
      <c r="BG37" s="185" t="s">
        <v>103</v>
      </c>
      <c r="BH37" s="238" t="s">
        <v>29</v>
      </c>
      <c r="BJ37" s="185" t="s">
        <v>103</v>
      </c>
      <c r="BK37" s="238" t="s">
        <v>29</v>
      </c>
      <c r="BM37" s="185" t="s">
        <v>103</v>
      </c>
      <c r="BN37" s="238" t="s">
        <v>29</v>
      </c>
    </row>
    <row r="38" spans="1:69" s="76" customFormat="1" ht="40.5" customHeight="1" x14ac:dyDescent="0.25">
      <c r="A38" s="73"/>
      <c r="B38" s="74"/>
      <c r="C38" s="303" t="s">
        <v>71</v>
      </c>
      <c r="D38" s="303"/>
      <c r="E38" s="303"/>
      <c r="F38" s="303"/>
      <c r="G38" s="75"/>
      <c r="H38" s="303" t="str">
        <f>IF(H$15='Drop down Lists'!$C$8,"Delayed Warranty Information","")</f>
        <v/>
      </c>
      <c r="I38" s="303"/>
      <c r="K38" s="303" t="str">
        <f>IF(K$15='Drop down Lists'!$C$8,"Delayed Warranty Information","")</f>
        <v/>
      </c>
      <c r="L38" s="303"/>
      <c r="N38" s="303" t="str">
        <f>IF(N$15='Drop down Lists'!$C$8,"Delayed Warranty Information","")</f>
        <v/>
      </c>
      <c r="O38" s="303"/>
      <c r="Q38" s="303" t="str">
        <f>IF(Q$15='Drop down Lists'!$C$8,"Delayed Warranty Information","")</f>
        <v/>
      </c>
      <c r="R38" s="303"/>
      <c r="T38" s="303" t="str">
        <f>IF(T$15='Drop down Lists'!$C$8,"Delayed Warranty Information","")</f>
        <v/>
      </c>
      <c r="U38" s="303"/>
      <c r="W38" s="303" t="str">
        <f>IF(W$15='Drop down Lists'!$C$8,"Delayed Warranty Information","")</f>
        <v/>
      </c>
      <c r="X38" s="303"/>
      <c r="Z38" s="303" t="str">
        <f>IF(Z$15='Drop down Lists'!$C$8,"Delayed Warranty Information","")</f>
        <v/>
      </c>
      <c r="AA38" s="303"/>
      <c r="AC38" s="303" t="str">
        <f>IF(AC$15='Drop down Lists'!$C$8,"Delayed Warranty Information","")</f>
        <v/>
      </c>
      <c r="AD38" s="303"/>
      <c r="AF38" s="303" t="str">
        <f>IF(AF$15='Drop down Lists'!$C$8,"Delayed Warranty Information","")</f>
        <v/>
      </c>
      <c r="AG38" s="303"/>
      <c r="AI38" s="303" t="str">
        <f>IF(AI$15='Drop down Lists'!$C$8,"Delayed Warranty Information","")</f>
        <v/>
      </c>
      <c r="AJ38" s="303"/>
      <c r="AL38" s="303" t="str">
        <f>IF(AL$15='Drop down Lists'!$C$8,"Delayed Warranty Information","")</f>
        <v/>
      </c>
      <c r="AM38" s="303"/>
      <c r="AO38" s="303" t="str">
        <f>IF(AO$15='Drop down Lists'!$C$8,"Delayed Warranty Information","")</f>
        <v/>
      </c>
      <c r="AP38" s="303"/>
      <c r="AR38" s="303" t="str">
        <f>IF(AR$15='Drop down Lists'!$C$8,"Delayed Warranty Information","")</f>
        <v/>
      </c>
      <c r="AS38" s="303"/>
      <c r="AU38" s="303" t="str">
        <f>IF(AU$15='Drop down Lists'!$C$8,"Delayed Warranty Information","")</f>
        <v/>
      </c>
      <c r="AV38" s="303"/>
      <c r="AX38" s="303" t="str">
        <f>IF(AX$15='Drop down Lists'!$C$8,"Delayed Warranty Information","")</f>
        <v/>
      </c>
      <c r="AY38" s="303"/>
      <c r="BA38" s="303" t="str">
        <f>IF(BA$15='Drop down Lists'!$C$8,"Delayed Warranty Information","")</f>
        <v/>
      </c>
      <c r="BB38" s="303"/>
      <c r="BD38" s="303" t="str">
        <f>IF(BD$15='Drop down Lists'!$C$8,"Delayed Warranty Information","")</f>
        <v/>
      </c>
      <c r="BE38" s="303"/>
      <c r="BG38" s="303" t="str">
        <f>IF(BG$15='Drop down Lists'!$C$8,"Delayed Warranty Information","")</f>
        <v/>
      </c>
      <c r="BH38" s="303"/>
      <c r="BJ38" s="303" t="str">
        <f>IF(BJ$15='Drop down Lists'!$C$8,"Delayed Warranty Information","")</f>
        <v/>
      </c>
      <c r="BK38" s="303"/>
      <c r="BM38" s="303" t="str">
        <f>IF(BM$15='Drop down Lists'!$C$8,"Delayed Warranty Information","")</f>
        <v/>
      </c>
      <c r="BN38" s="303"/>
      <c r="BP38" s="74"/>
      <c r="BQ38" s="73"/>
    </row>
    <row r="39" spans="1:69" s="78" customFormat="1" ht="5.0999999999999996" customHeight="1" thickBot="1" x14ac:dyDescent="0.3">
      <c r="A39" s="77"/>
      <c r="C39" s="201"/>
      <c r="D39" s="202"/>
      <c r="E39" s="202"/>
      <c r="F39" s="202"/>
      <c r="G39" s="81"/>
      <c r="H39" s="80"/>
      <c r="K39" s="80"/>
      <c r="N39" s="80"/>
      <c r="Q39" s="80"/>
      <c r="T39" s="80"/>
      <c r="W39" s="80"/>
      <c r="Z39" s="80"/>
      <c r="AC39" s="80"/>
      <c r="AF39" s="80"/>
      <c r="AI39" s="80"/>
      <c r="AL39" s="80"/>
      <c r="AO39" s="80"/>
      <c r="AR39" s="80"/>
      <c r="AU39" s="80"/>
      <c r="AX39" s="80"/>
      <c r="BA39" s="80"/>
      <c r="BD39" s="80"/>
      <c r="BG39" s="80"/>
      <c r="BJ39" s="80"/>
      <c r="BM39" s="80"/>
      <c r="BQ39" s="77"/>
    </row>
    <row r="40" spans="1:69" ht="15" customHeight="1" x14ac:dyDescent="0.2">
      <c r="C40" s="311" t="s">
        <v>72</v>
      </c>
      <c r="D40" s="312"/>
      <c r="E40" s="312"/>
      <c r="F40" s="313"/>
      <c r="G40" s="68"/>
      <c r="H40" s="334"/>
      <c r="I40" s="335"/>
      <c r="K40" s="334"/>
      <c r="L40" s="335"/>
      <c r="N40" s="334"/>
      <c r="O40" s="335"/>
      <c r="Q40" s="334"/>
      <c r="R40" s="335"/>
      <c r="T40" s="334"/>
      <c r="U40" s="335"/>
      <c r="W40" s="334"/>
      <c r="X40" s="335"/>
      <c r="Z40" s="334"/>
      <c r="AA40" s="335"/>
      <c r="AC40" s="334"/>
      <c r="AD40" s="335"/>
      <c r="AF40" s="334"/>
      <c r="AG40" s="335"/>
      <c r="AI40" s="334"/>
      <c r="AJ40" s="335"/>
      <c r="AL40" s="334"/>
      <c r="AM40" s="335"/>
      <c r="AO40" s="334"/>
      <c r="AP40" s="335"/>
      <c r="AR40" s="334"/>
      <c r="AS40" s="335"/>
      <c r="AU40" s="334"/>
      <c r="AV40" s="335"/>
      <c r="AX40" s="334"/>
      <c r="AY40" s="335"/>
      <c r="BA40" s="334"/>
      <c r="BB40" s="335"/>
      <c r="BD40" s="334"/>
      <c r="BE40" s="335"/>
      <c r="BG40" s="334"/>
      <c r="BH40" s="335"/>
      <c r="BJ40" s="334"/>
      <c r="BK40" s="335"/>
      <c r="BM40" s="334"/>
      <c r="BN40" s="335"/>
    </row>
    <row r="41" spans="1:69" ht="16.5" customHeight="1" x14ac:dyDescent="0.2">
      <c r="C41" s="291" t="s">
        <v>225</v>
      </c>
      <c r="D41" s="292"/>
      <c r="E41" s="292"/>
      <c r="F41" s="293"/>
      <c r="G41" s="68"/>
      <c r="H41" s="278" t="s">
        <v>29</v>
      </c>
      <c r="I41" s="279"/>
      <c r="K41" s="278" t="s">
        <v>29</v>
      </c>
      <c r="L41" s="279"/>
      <c r="N41" s="278" t="s">
        <v>29</v>
      </c>
      <c r="O41" s="279"/>
      <c r="Q41" s="278" t="s">
        <v>29</v>
      </c>
      <c r="R41" s="279"/>
      <c r="T41" s="278" t="s">
        <v>29</v>
      </c>
      <c r="U41" s="279"/>
      <c r="W41" s="278" t="s">
        <v>29</v>
      </c>
      <c r="X41" s="279"/>
      <c r="Z41" s="278" t="s">
        <v>29</v>
      </c>
      <c r="AA41" s="279"/>
      <c r="AC41" s="278" t="s">
        <v>29</v>
      </c>
      <c r="AD41" s="279"/>
      <c r="AF41" s="278" t="s">
        <v>29</v>
      </c>
      <c r="AG41" s="279"/>
      <c r="AI41" s="278" t="s">
        <v>29</v>
      </c>
      <c r="AJ41" s="279"/>
      <c r="AL41" s="278" t="s">
        <v>29</v>
      </c>
      <c r="AM41" s="279"/>
      <c r="AO41" s="278" t="s">
        <v>29</v>
      </c>
      <c r="AP41" s="279"/>
      <c r="AR41" s="278" t="s">
        <v>29</v>
      </c>
      <c r="AS41" s="279"/>
      <c r="AU41" s="278" t="s">
        <v>29</v>
      </c>
      <c r="AV41" s="279"/>
      <c r="AX41" s="278" t="s">
        <v>29</v>
      </c>
      <c r="AY41" s="279"/>
      <c r="BA41" s="278" t="s">
        <v>29</v>
      </c>
      <c r="BB41" s="279"/>
      <c r="BD41" s="278" t="s">
        <v>29</v>
      </c>
      <c r="BE41" s="279"/>
      <c r="BG41" s="278" t="s">
        <v>29</v>
      </c>
      <c r="BH41" s="279"/>
      <c r="BJ41" s="278" t="s">
        <v>29</v>
      </c>
      <c r="BK41" s="279"/>
      <c r="BM41" s="278" t="s">
        <v>29</v>
      </c>
      <c r="BN41" s="279"/>
    </row>
    <row r="42" spans="1:69" ht="16.5" thickBot="1" x14ac:dyDescent="0.25">
      <c r="C42" s="291" t="s">
        <v>274</v>
      </c>
      <c r="D42" s="292"/>
      <c r="E42" s="292"/>
      <c r="F42" s="293"/>
      <c r="G42" s="68"/>
      <c r="H42" s="336"/>
      <c r="I42" s="335"/>
      <c r="K42" s="336"/>
      <c r="L42" s="335"/>
      <c r="N42" s="336"/>
      <c r="O42" s="335"/>
      <c r="Q42" s="336"/>
      <c r="R42" s="335"/>
      <c r="T42" s="336"/>
      <c r="U42" s="335"/>
      <c r="W42" s="336"/>
      <c r="X42" s="335"/>
      <c r="Z42" s="336"/>
      <c r="AA42" s="335"/>
      <c r="AC42" s="336"/>
      <c r="AD42" s="335"/>
      <c r="AF42" s="336"/>
      <c r="AG42" s="335"/>
      <c r="AI42" s="336"/>
      <c r="AJ42" s="335"/>
      <c r="AL42" s="336"/>
      <c r="AM42" s="335"/>
      <c r="AO42" s="336"/>
      <c r="AP42" s="335"/>
      <c r="AR42" s="336"/>
      <c r="AS42" s="335"/>
      <c r="AU42" s="336"/>
      <c r="AV42" s="335"/>
      <c r="AX42" s="336"/>
      <c r="AY42" s="335"/>
      <c r="BA42" s="336"/>
      <c r="BB42" s="335"/>
      <c r="BD42" s="336"/>
      <c r="BE42" s="335"/>
      <c r="BG42" s="336"/>
      <c r="BH42" s="335"/>
      <c r="BJ42" s="336"/>
      <c r="BK42" s="335"/>
      <c r="BM42" s="336"/>
      <c r="BN42" s="335"/>
    </row>
    <row r="43" spans="1:69" ht="30" customHeight="1" x14ac:dyDescent="0.2">
      <c r="C43" s="328" t="s">
        <v>269</v>
      </c>
      <c r="D43" s="329"/>
      <c r="E43" s="329"/>
      <c r="F43" s="330"/>
      <c r="G43" s="68"/>
      <c r="H43" s="199" t="str" cm="1">
        <f t="array" ref="H43">_xlfn.IFS(H$15='Drop down Lists'!$C$3,"Which pump would you like to order?",H$15='Drop down Lists'!$C$4,"Which pump would you like to order?",H$15='Drop down Lists'!$C$2,"Please Select Pump Therapy",H$15='Drop down Lists'!$C$4,"Please Select Pump Therapy",H$15='Drop down Lists'!$C$6,"Please Select Pump Therapy",H$15='Drop down Lists'!$C$7,"Please Select Pump Therapy",H$15='Drop down Lists'!$C$5,"Please Select Pump Therapy")</f>
        <v>Please Select Pump Therapy</v>
      </c>
      <c r="I43" s="129" t="s">
        <v>29</v>
      </c>
      <c r="K43" s="199" t="str" cm="1">
        <f t="array" ref="K43">_xlfn.IFS(K$15='Drop down Lists'!$C$3,"Which pump would you like to order?",K$15='Drop down Lists'!$C$4,"Which pump would you like to order?",K$15='Drop down Lists'!$C$2,"Please Select Pump Therapy",K$15='Drop down Lists'!$C$4,"Please Select Pump Therapy",K$15='Drop down Lists'!$C$6,"Please Select Pump Therapy",K$15='Drop down Lists'!$C$7,"Please Select Pump Therapy",K$15='Drop down Lists'!$C$5,"Please Select Pump Therapy")</f>
        <v>Please Select Pump Therapy</v>
      </c>
      <c r="L43" s="129" t="s">
        <v>29</v>
      </c>
      <c r="N43" s="199" t="str" cm="1">
        <f t="array" ref="N43">_xlfn.IFS(N$15='Drop down Lists'!$C$3,"Which pump would you like to order?",N$15='Drop down Lists'!$C$4,"Which pump would you like to order?",N$15='Drop down Lists'!$C$2,"Please Select Pump Therapy",N$15='Drop down Lists'!$C$4,"Please Select Pump Therapy",N$15='Drop down Lists'!$C$6,"Please Select Pump Therapy",N$15='Drop down Lists'!$C$7,"Please Select Pump Therapy",N$15='Drop down Lists'!$C$5,"Please Select Pump Therapy")</f>
        <v>Please Select Pump Therapy</v>
      </c>
      <c r="O43" s="129" t="s">
        <v>29</v>
      </c>
      <c r="Q43" s="199" t="str" cm="1">
        <f t="array" ref="Q43">_xlfn.IFS(Q$15='Drop down Lists'!$C$3,"Which pump would you like to order?",Q$15='Drop down Lists'!$C$4,"Which pump would you like to order?",Q$15='Drop down Lists'!$C$2,"Please Select Pump Therapy",Q$15='Drop down Lists'!$C$4,"Please Select Pump Therapy",Q$15='Drop down Lists'!$C$6,"Please Select Pump Therapy",Q$15='Drop down Lists'!$C$7,"Please Select Pump Therapy",Q$15='Drop down Lists'!$C$5,"Please Select Pump Therapy")</f>
        <v>Please Select Pump Therapy</v>
      </c>
      <c r="R43" s="129" t="s">
        <v>29</v>
      </c>
      <c r="T43" s="199" t="str" cm="1">
        <f t="array" ref="T43">_xlfn.IFS(T$15='Drop down Lists'!$C$3,"Which pump would you like to order?",T$15='Drop down Lists'!$C$4,"Which pump would you like to order?",T$15='Drop down Lists'!$C$2,"Please Select Pump Therapy",T$15='Drop down Lists'!$C$4,"Please Select Pump Therapy",T$15='Drop down Lists'!$C$6,"Please Select Pump Therapy",T$15='Drop down Lists'!$C$7,"Please Select Pump Therapy",T$15='Drop down Lists'!$C$5,"Please Select Pump Therapy")</f>
        <v>Please Select Pump Therapy</v>
      </c>
      <c r="U43" s="129" t="s">
        <v>29</v>
      </c>
      <c r="W43" s="199" t="str" cm="1">
        <f t="array" ref="W43">_xlfn.IFS(W$15='Drop down Lists'!$C$3,"Which pump would you like to order?",W$15='Drop down Lists'!$C$4,"Which pump would you like to order?",W$15='Drop down Lists'!$C$2,"Please Select Pump Therapy",W$15='Drop down Lists'!$C$4,"Please Select Pump Therapy",W$15='Drop down Lists'!$C$6,"Please Select Pump Therapy",W$15='Drop down Lists'!$C$7,"Please Select Pump Therapy",W$15='Drop down Lists'!$C$5,"Please Select Pump Therapy")</f>
        <v>Please Select Pump Therapy</v>
      </c>
      <c r="X43" s="129" t="s">
        <v>29</v>
      </c>
      <c r="Z43" s="199" t="str" cm="1">
        <f t="array" ref="Z43">_xlfn.IFS(Z$15='Drop down Lists'!$C$3,"Which pump would you like to order?",Z$15='Drop down Lists'!$C$4,"Which pump would you like to order?",Z$15='Drop down Lists'!$C$2,"Please Select Pump Therapy",Z$15='Drop down Lists'!$C$4,"Please Select Pump Therapy",Z$15='Drop down Lists'!$C$6,"Please Select Pump Therapy",Z$15='Drop down Lists'!$C$7,"Please Select Pump Therapy",Z$15='Drop down Lists'!$C$5,"Please Select Pump Therapy")</f>
        <v>Please Select Pump Therapy</v>
      </c>
      <c r="AA43" s="129" t="s">
        <v>29</v>
      </c>
      <c r="AC43" s="199" t="str" cm="1">
        <f t="array" ref="AC43">_xlfn.IFS(AC$15='Drop down Lists'!$C$3,"Which pump would you like to order?",AC$15='Drop down Lists'!$C$4,"Which pump would you like to order?",AC$15='Drop down Lists'!$C$2,"Please Select Pump Therapy",AC$15='Drop down Lists'!$C$4,"Please Select Pump Therapy",AC$15='Drop down Lists'!$C$6,"Please Select Pump Therapy",AC$15='Drop down Lists'!$C$7,"Please Select Pump Therapy",AC$15='Drop down Lists'!$C$5,"Please Select Pump Therapy")</f>
        <v>Please Select Pump Therapy</v>
      </c>
      <c r="AD43" s="129" t="s">
        <v>29</v>
      </c>
      <c r="AF43" s="199" t="str" cm="1">
        <f t="array" ref="AF43">_xlfn.IFS(AF$15='Drop down Lists'!$C$3,"Which pump would you like to order?",AF$15='Drop down Lists'!$C$4,"Which pump would you like to order?",AF$15='Drop down Lists'!$C$2,"Please Select Pump Therapy",AF$15='Drop down Lists'!$C$4,"Please Select Pump Therapy",AF$15='Drop down Lists'!$C$6,"Please Select Pump Therapy",AF$15='Drop down Lists'!$C$7,"Please Select Pump Therapy",AF$15='Drop down Lists'!$C$5,"Please Select Pump Therapy")</f>
        <v>Please Select Pump Therapy</v>
      </c>
      <c r="AG43" s="129" t="s">
        <v>29</v>
      </c>
      <c r="AI43" s="199" t="str" cm="1">
        <f t="array" ref="AI43">_xlfn.IFS(AI$15='Drop down Lists'!$C$3,"Which pump would you like to order?",AI$15='Drop down Lists'!$C$4,"Which pump would you like to order?",AI$15='Drop down Lists'!$C$2,"Please Select Pump Therapy",AI$15='Drop down Lists'!$C$4,"Please Select Pump Therapy",AI$15='Drop down Lists'!$C$6,"Please Select Pump Therapy",AI$15='Drop down Lists'!$C$7,"Please Select Pump Therapy",AI$15='Drop down Lists'!$C$5,"Please Select Pump Therapy")</f>
        <v>Please Select Pump Therapy</v>
      </c>
      <c r="AJ43" s="129" t="s">
        <v>29</v>
      </c>
      <c r="AL43" s="199" t="str" cm="1">
        <f t="array" ref="AL43">_xlfn.IFS(AL$15='Drop down Lists'!$C$3,"Which pump would you like to order?",AL$15='Drop down Lists'!$C$4,"Which pump would you like to order?",AL$15='Drop down Lists'!$C$2,"Please Select Pump Therapy",AL$15='Drop down Lists'!$C$4,"Please Select Pump Therapy",AL$15='Drop down Lists'!$C$6,"Please Select Pump Therapy",AL$15='Drop down Lists'!$C$7,"Please Select Pump Therapy",AL$15='Drop down Lists'!$C$5,"Please Select Pump Therapy")</f>
        <v>Please Select Pump Therapy</v>
      </c>
      <c r="AM43" s="129" t="s">
        <v>29</v>
      </c>
      <c r="AO43" s="199" t="str" cm="1">
        <f t="array" ref="AO43">_xlfn.IFS(AO$15='Drop down Lists'!$C$3,"Which pump would you like to order?",AO$15='Drop down Lists'!$C$4,"Which pump would you like to order?",AO$15='Drop down Lists'!$C$2,"Please Select Pump Therapy",AO$15='Drop down Lists'!$C$4,"Please Select Pump Therapy",AO$15='Drop down Lists'!$C$6,"Please Select Pump Therapy",AO$15='Drop down Lists'!$C$7,"Please Select Pump Therapy",AO$15='Drop down Lists'!$C$5,"Please Select Pump Therapy")</f>
        <v>Please Select Pump Therapy</v>
      </c>
      <c r="AP43" s="129" t="s">
        <v>29</v>
      </c>
      <c r="AR43" s="199" t="str" cm="1">
        <f t="array" ref="AR43">_xlfn.IFS(AR$15='Drop down Lists'!$C$3,"Which pump would you like to order?",AR$15='Drop down Lists'!$C$4,"Which pump would you like to order?",AR$15='Drop down Lists'!$C$2,"Please Select Pump Therapy",AR$15='Drop down Lists'!$C$4,"Please Select Pump Therapy",AR$15='Drop down Lists'!$C$6,"Please Select Pump Therapy",AR$15='Drop down Lists'!$C$7,"Please Select Pump Therapy",AR$15='Drop down Lists'!$C$5,"Please Select Pump Therapy")</f>
        <v>Please Select Pump Therapy</v>
      </c>
      <c r="AS43" s="129" t="s">
        <v>29</v>
      </c>
      <c r="AU43" s="199" t="str" cm="1">
        <f t="array" ref="AU43">_xlfn.IFS(AU$15='Drop down Lists'!$C$3,"Which pump would you like to order?",AU$15='Drop down Lists'!$C$4,"Which pump would you like to order?",AU$15='Drop down Lists'!$C$2,"Please Select Pump Therapy",AU$15='Drop down Lists'!$C$4,"Please Select Pump Therapy",AU$15='Drop down Lists'!$C$6,"Please Select Pump Therapy",AU$15='Drop down Lists'!$C$7,"Please Select Pump Therapy",AU$15='Drop down Lists'!$C$5,"Please Select Pump Therapy")</f>
        <v>Please Select Pump Therapy</v>
      </c>
      <c r="AV43" s="129" t="s">
        <v>29</v>
      </c>
      <c r="AX43" s="199" t="str" cm="1">
        <f t="array" ref="AX43">_xlfn.IFS(AX$15='Drop down Lists'!$C$3,"Which pump would you like to order?",AX$15='Drop down Lists'!$C$4,"Which pump would you like to order?",AX$15='Drop down Lists'!$C$2,"Please Select Pump Therapy",AX$15='Drop down Lists'!$C$4,"Please Select Pump Therapy",AX$15='Drop down Lists'!$C$6,"Please Select Pump Therapy",AX$15='Drop down Lists'!$C$7,"Please Select Pump Therapy",AX$15='Drop down Lists'!$C$5,"Please Select Pump Therapy")</f>
        <v>Please Select Pump Therapy</v>
      </c>
      <c r="AY43" s="129" t="s">
        <v>29</v>
      </c>
      <c r="BA43" s="199" t="str" cm="1">
        <f t="array" ref="BA43">_xlfn.IFS(BA$15='Drop down Lists'!$C$3,"Which pump would you like to order?",BA$15='Drop down Lists'!$C$4,"Which pump would you like to order?",BA$15='Drop down Lists'!$C$2,"Please Select Pump Therapy",BA$15='Drop down Lists'!$C$4,"Please Select Pump Therapy",BA$15='Drop down Lists'!$C$6,"Please Select Pump Therapy",BA$15='Drop down Lists'!$C$7,"Please Select Pump Therapy",BA$15='Drop down Lists'!$C$5,"Please Select Pump Therapy")</f>
        <v>Please Select Pump Therapy</v>
      </c>
      <c r="BB43" s="129" t="s">
        <v>29</v>
      </c>
      <c r="BD43" s="199" t="str" cm="1">
        <f t="array" ref="BD43">_xlfn.IFS(BD$15='Drop down Lists'!$C$3,"Which pump would you like to order?",BD$15='Drop down Lists'!$C$4,"Which pump would you like to order?",BD$15='Drop down Lists'!$C$2,"Please Select Pump Therapy",BD$15='Drop down Lists'!$C$4,"Please Select Pump Therapy",BD$15='Drop down Lists'!$C$6,"Please Select Pump Therapy",BD$15='Drop down Lists'!$C$7,"Please Select Pump Therapy",BD$15='Drop down Lists'!$C$5,"Please Select Pump Therapy")</f>
        <v>Please Select Pump Therapy</v>
      </c>
      <c r="BE43" s="129" t="s">
        <v>29</v>
      </c>
      <c r="BG43" s="199" t="str" cm="1">
        <f t="array" ref="BG43">_xlfn.IFS(BG$15='Drop down Lists'!$C$3,"Which pump would you like to order?",BG$15='Drop down Lists'!$C$4,"Which pump would you like to order?",BG$15='Drop down Lists'!$C$2,"Please Select Pump Therapy",BG$15='Drop down Lists'!$C$4,"Please Select Pump Therapy",BG$15='Drop down Lists'!$C$6,"Please Select Pump Therapy",BG$15='Drop down Lists'!$C$7,"Please Select Pump Therapy",BG$15='Drop down Lists'!$C$5,"Please Select Pump Therapy")</f>
        <v>Please Select Pump Therapy</v>
      </c>
      <c r="BH43" s="129" t="s">
        <v>29</v>
      </c>
      <c r="BJ43" s="199" t="str" cm="1">
        <f t="array" ref="BJ43">_xlfn.IFS(BJ$15='Drop down Lists'!$C$3,"Which pump would you like to order?",BJ$15='Drop down Lists'!$C$4,"Which pump would you like to order?",BJ$15='Drop down Lists'!$C$2,"Please Select Pump Therapy",BJ$15='Drop down Lists'!$C$4,"Please Select Pump Therapy",BJ$15='Drop down Lists'!$C$6,"Please Select Pump Therapy",BJ$15='Drop down Lists'!$C$7,"Please Select Pump Therapy",BJ$15='Drop down Lists'!$C$5,"Please Select Pump Therapy")</f>
        <v>Please Select Pump Therapy</v>
      </c>
      <c r="BK43" s="129" t="s">
        <v>29</v>
      </c>
      <c r="BM43" s="199" t="str" cm="1">
        <f t="array" ref="BM43">_xlfn.IFS(BM$15='Drop down Lists'!$C$3,"Which pump would you like to order?",BM$15='Drop down Lists'!$C$4,"Which pump would you like to order?",BM$15='Drop down Lists'!$C$2,"Please Select Pump Therapy",BM$15='Drop down Lists'!$C$4,"Please Select Pump Therapy",BM$15='Drop down Lists'!$C$6,"Please Select Pump Therapy",BM$15='Drop down Lists'!$C$7,"Please Select Pump Therapy",BM$15='Drop down Lists'!$C$5,"Please Select Pump Therapy")</f>
        <v>Please Select Pump Therapy</v>
      </c>
      <c r="BN43" s="129" t="s">
        <v>29</v>
      </c>
    </row>
    <row r="44" spans="1:69" ht="42.75" customHeight="1" x14ac:dyDescent="0.2">
      <c r="C44" s="328"/>
      <c r="D44" s="329"/>
      <c r="E44" s="329"/>
      <c r="F44" s="330"/>
      <c r="G44" s="68"/>
      <c r="H44" s="321" t="s">
        <v>155</v>
      </c>
      <c r="I44" s="123" t="str" cm="1">
        <f t="array" ref="I44">IFERROR(_xlfn.IFS(H$15='Drop down Lists'!$C$3,_xlfn.XLOOKUP(I43,'Drop down Lists'!$AT$2:$AT$5,'Drop down Lists'!$AV$2:$AV$5),H$15='Drop down Lists'!$C$4,_xlfn.XLOOKUP(I43,'Drop down Lists'!$AW$2:$AW$5,'Drop down Lists'!$AY$2:$AY$5)),"")</f>
        <v/>
      </c>
      <c r="K44" s="321" t="s">
        <v>155</v>
      </c>
      <c r="L44" s="123" t="str" cm="1">
        <f t="array" ref="L44">IFERROR(_xlfn.IFS(K$15='Drop down Lists'!$C$3,_xlfn.XLOOKUP(L43,'Drop down Lists'!$AT$2:$AT$5,'Drop down Lists'!$AV$2:$AV$5),K$15='Drop down Lists'!$C$4,_xlfn.XLOOKUP(L43,'Drop down Lists'!$AW$2:$AW$5,'Drop down Lists'!$AY$2:$AY$5)),"")</f>
        <v/>
      </c>
      <c r="N44" s="321" t="s">
        <v>155</v>
      </c>
      <c r="O44" s="123" t="str" cm="1">
        <f t="array" ref="O44">IFERROR(_xlfn.IFS(N$15='Drop down Lists'!$C$3,_xlfn.XLOOKUP(O43,'Drop down Lists'!$AT$2:$AT$5,'Drop down Lists'!$AV$2:$AV$5),N$15='Drop down Lists'!$C$4,_xlfn.XLOOKUP(O43,'Drop down Lists'!$AW$2:$AW$5,'Drop down Lists'!$AY$2:$AY$5)),"")</f>
        <v/>
      </c>
      <c r="Q44" s="321" t="s">
        <v>155</v>
      </c>
      <c r="R44" s="123" t="str" cm="1">
        <f t="array" ref="R44">IFERROR(_xlfn.IFS(Q$15='Drop down Lists'!$C$3,_xlfn.XLOOKUP(R43,'Drop down Lists'!$AT$2:$AT$5,'Drop down Lists'!$AV$2:$AV$5),Q$15='Drop down Lists'!$C$4,_xlfn.XLOOKUP(R43,'Drop down Lists'!$AW$2:$AW$5,'Drop down Lists'!$AY$2:$AY$5)),"")</f>
        <v/>
      </c>
      <c r="T44" s="321" t="s">
        <v>155</v>
      </c>
      <c r="U44" s="123" t="str" cm="1">
        <f t="array" ref="U44">IFERROR(_xlfn.IFS(T$15='Drop down Lists'!$C$3,_xlfn.XLOOKUP(U43,'Drop down Lists'!$AT$2:$AT$5,'Drop down Lists'!$AV$2:$AV$5),T$15='Drop down Lists'!$C$4,_xlfn.XLOOKUP(U43,'Drop down Lists'!$AW$2:$AW$5,'Drop down Lists'!$AY$2:$AY$5)),"")</f>
        <v/>
      </c>
      <c r="W44" s="321" t="s">
        <v>155</v>
      </c>
      <c r="X44" s="123" t="str" cm="1">
        <f t="array" ref="X44">IFERROR(_xlfn.IFS(W$15='Drop down Lists'!$C$3,_xlfn.XLOOKUP(X43,'Drop down Lists'!$AT$2:$AT$5,'Drop down Lists'!$AV$2:$AV$5),W$15='Drop down Lists'!$C$4,_xlfn.XLOOKUP(X43,'Drop down Lists'!$AW$2:$AW$5,'Drop down Lists'!$AY$2:$AY$5)),"")</f>
        <v/>
      </c>
      <c r="Z44" s="321" t="s">
        <v>155</v>
      </c>
      <c r="AA44" s="123" t="str" cm="1">
        <f t="array" ref="AA44">IFERROR(_xlfn.IFS(Z$15='Drop down Lists'!$C$3,_xlfn.XLOOKUP(AA43,'Drop down Lists'!$AT$2:$AT$5,'Drop down Lists'!$AV$2:$AV$5),Z$15='Drop down Lists'!$C$4,_xlfn.XLOOKUP(AA43,'Drop down Lists'!$AW$2:$AW$5,'Drop down Lists'!$AY$2:$AY$5)),"")</f>
        <v/>
      </c>
      <c r="AC44" s="321" t="s">
        <v>155</v>
      </c>
      <c r="AD44" s="123" t="str" cm="1">
        <f t="array" ref="AD44">IFERROR(_xlfn.IFS(AC$15='Drop down Lists'!$C$3,_xlfn.XLOOKUP(AD43,'Drop down Lists'!$AT$2:$AT$5,'Drop down Lists'!$AV$2:$AV$5),AC$15='Drop down Lists'!$C$4,_xlfn.XLOOKUP(AD43,'Drop down Lists'!$AW$2:$AW$5,'Drop down Lists'!$AY$2:$AY$5)),"")</f>
        <v/>
      </c>
      <c r="AF44" s="321" t="s">
        <v>155</v>
      </c>
      <c r="AG44" s="123" t="str" cm="1">
        <f t="array" ref="AG44">IFERROR(_xlfn.IFS(AF$15='Drop down Lists'!$C$3,_xlfn.XLOOKUP(AG43,'Drop down Lists'!$AT$2:$AT$5,'Drop down Lists'!$AV$2:$AV$5),AF$15='Drop down Lists'!$C$4,_xlfn.XLOOKUP(AG43,'Drop down Lists'!$AW$2:$AW$5,'Drop down Lists'!$AY$2:$AY$5)),"")</f>
        <v/>
      </c>
      <c r="AI44" s="321" t="s">
        <v>155</v>
      </c>
      <c r="AJ44" s="123" t="str" cm="1">
        <f t="array" ref="AJ44">IFERROR(_xlfn.IFS(AI$15='Drop down Lists'!$C$3,_xlfn.XLOOKUP(AJ43,'Drop down Lists'!$AT$2:$AT$5,'Drop down Lists'!$AV$2:$AV$5),AI$15='Drop down Lists'!$C$4,_xlfn.XLOOKUP(AJ43,'Drop down Lists'!$AW$2:$AW$5,'Drop down Lists'!$AY$2:$AY$5)),"")</f>
        <v/>
      </c>
      <c r="AL44" s="321" t="s">
        <v>155</v>
      </c>
      <c r="AM44" s="123" t="str" cm="1">
        <f t="array" ref="AM44">IFERROR(_xlfn.IFS(AL$15='Drop down Lists'!$C$3,_xlfn.XLOOKUP(AM43,'Drop down Lists'!$AT$2:$AT$5,'Drop down Lists'!$AV$2:$AV$5),AL$15='Drop down Lists'!$C$4,_xlfn.XLOOKUP(AM43,'Drop down Lists'!$AW$2:$AW$5,'Drop down Lists'!$AY$2:$AY$5)),"")</f>
        <v/>
      </c>
      <c r="AO44" s="321" t="s">
        <v>155</v>
      </c>
      <c r="AP44" s="123" t="str" cm="1">
        <f t="array" ref="AP44">IFERROR(_xlfn.IFS(AO$15='Drop down Lists'!$C$3,_xlfn.XLOOKUP(AP43,'Drop down Lists'!$AT$2:$AT$5,'Drop down Lists'!$AV$2:$AV$5),AO$15='Drop down Lists'!$C$4,_xlfn.XLOOKUP(AP43,'Drop down Lists'!$AW$2:$AW$5,'Drop down Lists'!$AY$2:$AY$5)),"")</f>
        <v/>
      </c>
      <c r="AR44" s="321" t="s">
        <v>155</v>
      </c>
      <c r="AS44" s="123" t="str" cm="1">
        <f t="array" ref="AS44">IFERROR(_xlfn.IFS(AR$15='Drop down Lists'!$C$3,_xlfn.XLOOKUP(AS43,'Drop down Lists'!$AT$2:$AT$5,'Drop down Lists'!$AV$2:$AV$5),AR$15='Drop down Lists'!$C$4,_xlfn.XLOOKUP(AS43,'Drop down Lists'!$AW$2:$AW$5,'Drop down Lists'!$AY$2:$AY$5)),"")</f>
        <v/>
      </c>
      <c r="AU44" s="321" t="s">
        <v>155</v>
      </c>
      <c r="AV44" s="123" t="str" cm="1">
        <f t="array" ref="AV44">IFERROR(_xlfn.IFS(AU$15='Drop down Lists'!$C$3,_xlfn.XLOOKUP(AV43,'Drop down Lists'!$AT$2:$AT$5,'Drop down Lists'!$AV$2:$AV$5),AU$15='Drop down Lists'!$C$4,_xlfn.XLOOKUP(AV43,'Drop down Lists'!$AW$2:$AW$5,'Drop down Lists'!$AY$2:$AY$5)),"")</f>
        <v/>
      </c>
      <c r="AX44" s="321" t="s">
        <v>155</v>
      </c>
      <c r="AY44" s="123" t="str" cm="1">
        <f t="array" ref="AY44">IFERROR(_xlfn.IFS(AX$15='Drop down Lists'!$C$3,_xlfn.XLOOKUP(AY43,'Drop down Lists'!$AT$2:$AT$5,'Drop down Lists'!$AV$2:$AV$5),AX$15='Drop down Lists'!$C$4,_xlfn.XLOOKUP(AY43,'Drop down Lists'!$AW$2:$AW$5,'Drop down Lists'!$AY$2:$AY$5)),"")</f>
        <v/>
      </c>
      <c r="BA44" s="321" t="s">
        <v>155</v>
      </c>
      <c r="BB44" s="123" t="str" cm="1">
        <f t="array" ref="BB44">IFERROR(_xlfn.IFS(BA$15='Drop down Lists'!$C$3,_xlfn.XLOOKUP(BB43,'Drop down Lists'!$AT$2:$AT$5,'Drop down Lists'!$AV$2:$AV$5),BA$15='Drop down Lists'!$C$4,_xlfn.XLOOKUP(BB43,'Drop down Lists'!$AW$2:$AW$5,'Drop down Lists'!$AY$2:$AY$5)),"")</f>
        <v/>
      </c>
      <c r="BD44" s="321" t="s">
        <v>155</v>
      </c>
      <c r="BE44" s="123" t="str" cm="1">
        <f t="array" ref="BE44">IFERROR(_xlfn.IFS(BD$15='Drop down Lists'!$C$3,_xlfn.XLOOKUP(BE43,'Drop down Lists'!$AT$2:$AT$5,'Drop down Lists'!$AV$2:$AV$5),BD$15='Drop down Lists'!$C$4,_xlfn.XLOOKUP(BE43,'Drop down Lists'!$AW$2:$AW$5,'Drop down Lists'!$AY$2:$AY$5)),"")</f>
        <v/>
      </c>
      <c r="BG44" s="321" t="s">
        <v>155</v>
      </c>
      <c r="BH44" s="123" t="str" cm="1">
        <f t="array" ref="BH44">IFERROR(_xlfn.IFS(BG$15='Drop down Lists'!$C$3,_xlfn.XLOOKUP(BH43,'Drop down Lists'!$AT$2:$AT$5,'Drop down Lists'!$AV$2:$AV$5),BG$15='Drop down Lists'!$C$4,_xlfn.XLOOKUP(BH43,'Drop down Lists'!$AW$2:$AW$5,'Drop down Lists'!$AY$2:$AY$5)),"")</f>
        <v/>
      </c>
      <c r="BJ44" s="321" t="s">
        <v>155</v>
      </c>
      <c r="BK44" s="123" t="str" cm="1">
        <f t="array" ref="BK44">IFERROR(_xlfn.IFS(BJ$15='Drop down Lists'!$C$3,_xlfn.XLOOKUP(BK43,'Drop down Lists'!$AT$2:$AT$5,'Drop down Lists'!$AV$2:$AV$5),BJ$15='Drop down Lists'!$C$4,_xlfn.XLOOKUP(BK43,'Drop down Lists'!$AW$2:$AW$5,'Drop down Lists'!$AY$2:$AY$5)),"")</f>
        <v/>
      </c>
      <c r="BM44" s="321" t="s">
        <v>155</v>
      </c>
      <c r="BN44" s="123" t="str" cm="1">
        <f t="array" ref="BN44">IFERROR(_xlfn.IFS(BM$15='Drop down Lists'!$C$3,_xlfn.XLOOKUP(BN43,'Drop down Lists'!$AT$2:$AT$5,'Drop down Lists'!$AV$2:$AV$5),BM$15='Drop down Lists'!$C$4,_xlfn.XLOOKUP(BN43,'Drop down Lists'!$AW$2:$AW$5,'Drop down Lists'!$AY$2:$AY$5)),"")</f>
        <v/>
      </c>
    </row>
    <row r="45" spans="1:69" ht="24.95" customHeight="1" x14ac:dyDescent="0.2">
      <c r="C45" s="328"/>
      <c r="D45" s="329"/>
      <c r="E45" s="329"/>
      <c r="F45" s="330"/>
      <c r="G45" s="68"/>
      <c r="H45" s="321"/>
      <c r="I45" s="124" t="str" cm="1">
        <f t="array" ref="I45">IFERROR(_xlfn.IFS(H$15='Drop down Lists'!$C$3,_xlfn.XLOOKUP(I43,'Drop down Lists'!$AT$2:$AT$5,'Drop down Lists'!$AU$2:$AU$5),H$15='Drop down Lists'!$C$4,_xlfn.XLOOKUP(I43,'Drop down Lists'!$AW$2:$AW$5,'Drop down Lists'!$AX$2:$AX$5)),"")</f>
        <v/>
      </c>
      <c r="K45" s="321"/>
      <c r="L45" s="124" t="str" cm="1">
        <f t="array" ref="L45">IFERROR(_xlfn.IFS(K$15='Drop down Lists'!$C$3,_xlfn.XLOOKUP(L43,'Drop down Lists'!$AT$2:$AT$5,'Drop down Lists'!$AU$2:$AU$5),K$15='Drop down Lists'!$C$4,_xlfn.XLOOKUP(L43,'Drop down Lists'!$AW$2:$AW$5,'Drop down Lists'!$AX$2:$AX$5)),"")</f>
        <v/>
      </c>
      <c r="N45" s="321"/>
      <c r="O45" s="124" t="str" cm="1">
        <f t="array" ref="O45">IFERROR(_xlfn.IFS(N$15='Drop down Lists'!$C$3,_xlfn.XLOOKUP(O43,'Drop down Lists'!$AT$2:$AT$5,'Drop down Lists'!$AU$2:$AU$5),N$15='Drop down Lists'!$C$4,_xlfn.XLOOKUP(O43,'Drop down Lists'!$AW$2:$AW$5,'Drop down Lists'!$AX$2:$AX$5)),"")</f>
        <v/>
      </c>
      <c r="Q45" s="321"/>
      <c r="R45" s="124" t="str" cm="1">
        <f t="array" ref="R45">IFERROR(_xlfn.IFS(Q$15='Drop down Lists'!$C$3,_xlfn.XLOOKUP(R43,'Drop down Lists'!$AT$2:$AT$5,'Drop down Lists'!$AU$2:$AU$5),Q$15='Drop down Lists'!$C$4,_xlfn.XLOOKUP(R43,'Drop down Lists'!$AW$2:$AW$5,'Drop down Lists'!$AX$2:$AX$5)),"")</f>
        <v/>
      </c>
      <c r="T45" s="321"/>
      <c r="U45" s="124" t="str" cm="1">
        <f t="array" ref="U45">IFERROR(_xlfn.IFS(T$15='Drop down Lists'!$C$3,_xlfn.XLOOKUP(U43,'Drop down Lists'!$AT$2:$AT$5,'Drop down Lists'!$AU$2:$AU$5),T$15='Drop down Lists'!$C$4,_xlfn.XLOOKUP(U43,'Drop down Lists'!$AW$2:$AW$5,'Drop down Lists'!$AX$2:$AX$5)),"")</f>
        <v/>
      </c>
      <c r="W45" s="321"/>
      <c r="X45" s="124" t="str" cm="1">
        <f t="array" ref="X45">IFERROR(_xlfn.IFS(W$15='Drop down Lists'!$C$3,_xlfn.XLOOKUP(X43,'Drop down Lists'!$AT$2:$AT$5,'Drop down Lists'!$AU$2:$AU$5),W$15='Drop down Lists'!$C$4,_xlfn.XLOOKUP(X43,'Drop down Lists'!$AW$2:$AW$5,'Drop down Lists'!$AX$2:$AX$5)),"")</f>
        <v/>
      </c>
      <c r="Z45" s="321"/>
      <c r="AA45" s="124" t="str" cm="1">
        <f t="array" ref="AA45">IFERROR(_xlfn.IFS(Z$15='Drop down Lists'!$C$3,_xlfn.XLOOKUP(AA43,'Drop down Lists'!$AT$2:$AT$5,'Drop down Lists'!$AU$2:$AU$5),Z$15='Drop down Lists'!$C$4,_xlfn.XLOOKUP(AA43,'Drop down Lists'!$AW$2:$AW$5,'Drop down Lists'!$AX$2:$AX$5)),"")</f>
        <v/>
      </c>
      <c r="AC45" s="321"/>
      <c r="AD45" s="124" t="str" cm="1">
        <f t="array" ref="AD45">IFERROR(_xlfn.IFS(AC$15='Drop down Lists'!$C$3,_xlfn.XLOOKUP(AD43,'Drop down Lists'!$AT$2:$AT$5,'Drop down Lists'!$AU$2:$AU$5),AC$15='Drop down Lists'!$C$4,_xlfn.XLOOKUP(AD43,'Drop down Lists'!$AW$2:$AW$5,'Drop down Lists'!$AX$2:$AX$5)),"")</f>
        <v/>
      </c>
      <c r="AF45" s="321"/>
      <c r="AG45" s="124" t="str" cm="1">
        <f t="array" ref="AG45">IFERROR(_xlfn.IFS(AF$15='Drop down Lists'!$C$3,_xlfn.XLOOKUP(AG43,'Drop down Lists'!$AT$2:$AT$5,'Drop down Lists'!$AU$2:$AU$5),AF$15='Drop down Lists'!$C$4,_xlfn.XLOOKUP(AG43,'Drop down Lists'!$AW$2:$AW$5,'Drop down Lists'!$AX$2:$AX$5)),"")</f>
        <v/>
      </c>
      <c r="AI45" s="321"/>
      <c r="AJ45" s="124" t="str" cm="1">
        <f t="array" ref="AJ45">IFERROR(_xlfn.IFS(AI$15='Drop down Lists'!$C$3,_xlfn.XLOOKUP(AJ43,'Drop down Lists'!$AT$2:$AT$5,'Drop down Lists'!$AU$2:$AU$5),AI$15='Drop down Lists'!$C$4,_xlfn.XLOOKUP(AJ43,'Drop down Lists'!$AW$2:$AW$5,'Drop down Lists'!$AX$2:$AX$5)),"")</f>
        <v/>
      </c>
      <c r="AL45" s="321"/>
      <c r="AM45" s="124" t="str" cm="1">
        <f t="array" ref="AM45">IFERROR(_xlfn.IFS(AL$15='Drop down Lists'!$C$3,_xlfn.XLOOKUP(AM43,'Drop down Lists'!$AT$2:$AT$5,'Drop down Lists'!$AU$2:$AU$5),AL$15='Drop down Lists'!$C$4,_xlfn.XLOOKUP(AM43,'Drop down Lists'!$AW$2:$AW$5,'Drop down Lists'!$AX$2:$AX$5)),"")</f>
        <v/>
      </c>
      <c r="AO45" s="321"/>
      <c r="AP45" s="124" t="str" cm="1">
        <f t="array" ref="AP45">IFERROR(_xlfn.IFS(AO$15='Drop down Lists'!$C$3,_xlfn.XLOOKUP(AP43,'Drop down Lists'!$AT$2:$AT$5,'Drop down Lists'!$AU$2:$AU$5),AO$15='Drop down Lists'!$C$4,_xlfn.XLOOKUP(AP43,'Drop down Lists'!$AW$2:$AW$5,'Drop down Lists'!$AX$2:$AX$5)),"")</f>
        <v/>
      </c>
      <c r="AR45" s="321"/>
      <c r="AS45" s="124" t="str" cm="1">
        <f t="array" ref="AS45">IFERROR(_xlfn.IFS(AR$15='Drop down Lists'!$C$3,_xlfn.XLOOKUP(AS43,'Drop down Lists'!$AT$2:$AT$5,'Drop down Lists'!$AU$2:$AU$5),AR$15='Drop down Lists'!$C$4,_xlfn.XLOOKUP(AS43,'Drop down Lists'!$AW$2:$AW$5,'Drop down Lists'!$AX$2:$AX$5)),"")</f>
        <v/>
      </c>
      <c r="AU45" s="321"/>
      <c r="AV45" s="124" t="str" cm="1">
        <f t="array" ref="AV45">IFERROR(_xlfn.IFS(AU$15='Drop down Lists'!$C$3,_xlfn.XLOOKUP(AV43,'Drop down Lists'!$AT$2:$AT$5,'Drop down Lists'!$AU$2:$AU$5),AU$15='Drop down Lists'!$C$4,_xlfn.XLOOKUP(AV43,'Drop down Lists'!$AW$2:$AW$5,'Drop down Lists'!$AX$2:$AX$5)),"")</f>
        <v/>
      </c>
      <c r="AX45" s="321"/>
      <c r="AY45" s="124" t="str" cm="1">
        <f t="array" ref="AY45">IFERROR(_xlfn.IFS(AX$15='Drop down Lists'!$C$3,_xlfn.XLOOKUP(AY43,'Drop down Lists'!$AT$2:$AT$5,'Drop down Lists'!$AU$2:$AU$5),AX$15='Drop down Lists'!$C$4,_xlfn.XLOOKUP(AY43,'Drop down Lists'!$AW$2:$AW$5,'Drop down Lists'!$AX$2:$AX$5)),"")</f>
        <v/>
      </c>
      <c r="BA45" s="321"/>
      <c r="BB45" s="124" t="str" cm="1">
        <f t="array" ref="BB45">IFERROR(_xlfn.IFS(BA$15='Drop down Lists'!$C$3,_xlfn.XLOOKUP(BB43,'Drop down Lists'!$AT$2:$AT$5,'Drop down Lists'!$AU$2:$AU$5),BA$15='Drop down Lists'!$C$4,_xlfn.XLOOKUP(BB43,'Drop down Lists'!$AW$2:$AW$5,'Drop down Lists'!$AX$2:$AX$5)),"")</f>
        <v/>
      </c>
      <c r="BD45" s="321"/>
      <c r="BE45" s="124" t="str" cm="1">
        <f t="array" ref="BE45">IFERROR(_xlfn.IFS(BD$15='Drop down Lists'!$C$3,_xlfn.XLOOKUP(BE43,'Drop down Lists'!$AT$2:$AT$5,'Drop down Lists'!$AU$2:$AU$5),BD$15='Drop down Lists'!$C$4,_xlfn.XLOOKUP(BE43,'Drop down Lists'!$AW$2:$AW$5,'Drop down Lists'!$AX$2:$AX$5)),"")</f>
        <v/>
      </c>
      <c r="BG45" s="321"/>
      <c r="BH45" s="124" t="str" cm="1">
        <f t="array" ref="BH45">IFERROR(_xlfn.IFS(BG$15='Drop down Lists'!$C$3,_xlfn.XLOOKUP(BH43,'Drop down Lists'!$AT$2:$AT$5,'Drop down Lists'!$AU$2:$AU$5),BG$15='Drop down Lists'!$C$4,_xlfn.XLOOKUP(BH43,'Drop down Lists'!$AW$2:$AW$5,'Drop down Lists'!$AX$2:$AX$5)),"")</f>
        <v/>
      </c>
      <c r="BJ45" s="321"/>
      <c r="BK45" s="124" t="str" cm="1">
        <f t="array" ref="BK45">IFERROR(_xlfn.IFS(BJ$15='Drop down Lists'!$C$3,_xlfn.XLOOKUP(BK43,'Drop down Lists'!$AT$2:$AT$5,'Drop down Lists'!$AU$2:$AU$5),BJ$15='Drop down Lists'!$C$4,_xlfn.XLOOKUP(BK43,'Drop down Lists'!$AW$2:$AW$5,'Drop down Lists'!$AX$2:$AX$5)),"")</f>
        <v/>
      </c>
      <c r="BM45" s="321"/>
      <c r="BN45" s="124" t="str" cm="1">
        <f t="array" ref="BN45">IFERROR(_xlfn.IFS(BM$15='Drop down Lists'!$C$3,_xlfn.XLOOKUP(BN43,'Drop down Lists'!$AT$2:$AT$5,'Drop down Lists'!$AU$2:$AU$5),BM$15='Drop down Lists'!$C$4,_xlfn.XLOOKUP(BN43,'Drop down Lists'!$AW$2:$AW$5,'Drop down Lists'!$AX$2:$AX$5)),"")</f>
        <v/>
      </c>
    </row>
    <row r="46" spans="1:69" ht="18" customHeight="1" x14ac:dyDescent="0.2">
      <c r="C46" s="328"/>
      <c r="D46" s="329"/>
      <c r="E46" s="329"/>
      <c r="F46" s="330"/>
      <c r="G46" s="68"/>
      <c r="H46" s="321" t="s">
        <v>224</v>
      </c>
      <c r="I46" s="130" t="s">
        <v>29</v>
      </c>
      <c r="K46" s="321" t="s">
        <v>224</v>
      </c>
      <c r="L46" s="130" t="s">
        <v>29</v>
      </c>
      <c r="N46" s="321" t="s">
        <v>224</v>
      </c>
      <c r="O46" s="130" t="s">
        <v>29</v>
      </c>
      <c r="Q46" s="321" t="s">
        <v>224</v>
      </c>
      <c r="R46" s="130" t="s">
        <v>29</v>
      </c>
      <c r="T46" s="321" t="s">
        <v>224</v>
      </c>
      <c r="U46" s="130" t="s">
        <v>29</v>
      </c>
      <c r="W46" s="321" t="s">
        <v>224</v>
      </c>
      <c r="X46" s="130" t="s">
        <v>29</v>
      </c>
      <c r="Z46" s="321" t="s">
        <v>224</v>
      </c>
      <c r="AA46" s="130" t="s">
        <v>29</v>
      </c>
      <c r="AC46" s="321" t="s">
        <v>224</v>
      </c>
      <c r="AD46" s="130" t="s">
        <v>29</v>
      </c>
      <c r="AF46" s="321" t="s">
        <v>224</v>
      </c>
      <c r="AG46" s="130" t="s">
        <v>29</v>
      </c>
      <c r="AI46" s="321" t="s">
        <v>224</v>
      </c>
      <c r="AJ46" s="130" t="s">
        <v>29</v>
      </c>
      <c r="AL46" s="321" t="s">
        <v>224</v>
      </c>
      <c r="AM46" s="130" t="s">
        <v>29</v>
      </c>
      <c r="AO46" s="321" t="s">
        <v>224</v>
      </c>
      <c r="AP46" s="130" t="s">
        <v>29</v>
      </c>
      <c r="AR46" s="321" t="s">
        <v>224</v>
      </c>
      <c r="AS46" s="130" t="s">
        <v>29</v>
      </c>
      <c r="AU46" s="321" t="s">
        <v>224</v>
      </c>
      <c r="AV46" s="130" t="s">
        <v>29</v>
      </c>
      <c r="AX46" s="321" t="s">
        <v>224</v>
      </c>
      <c r="AY46" s="130" t="s">
        <v>29</v>
      </c>
      <c r="BA46" s="321" t="s">
        <v>224</v>
      </c>
      <c r="BB46" s="130" t="s">
        <v>29</v>
      </c>
      <c r="BD46" s="321" t="s">
        <v>224</v>
      </c>
      <c r="BE46" s="130" t="s">
        <v>29</v>
      </c>
      <c r="BG46" s="321" t="s">
        <v>224</v>
      </c>
      <c r="BH46" s="130" t="s">
        <v>29</v>
      </c>
      <c r="BJ46" s="321" t="s">
        <v>224</v>
      </c>
      <c r="BK46" s="130" t="s">
        <v>29</v>
      </c>
      <c r="BM46" s="321" t="s">
        <v>224</v>
      </c>
      <c r="BN46" s="130" t="s">
        <v>29</v>
      </c>
    </row>
    <row r="47" spans="1:69" ht="18" customHeight="1" x14ac:dyDescent="0.2">
      <c r="C47" s="328"/>
      <c r="D47" s="329"/>
      <c r="E47" s="329"/>
      <c r="F47" s="330"/>
      <c r="G47" s="68"/>
      <c r="H47" s="321"/>
      <c r="I47" s="124" t="str">
        <f>IF(I45='Drop down Lists'!$F$3,"The consumable order will be based on your selection below","")</f>
        <v/>
      </c>
      <c r="K47" s="321"/>
      <c r="L47" s="124" t="str">
        <f>IF(L45='Drop down Lists'!$F$3,"The consumable order will be based on your selection below","")</f>
        <v/>
      </c>
      <c r="N47" s="321"/>
      <c r="O47" s="124" t="str">
        <f>IF(O45='Drop down Lists'!$F$3,"The consumable order will be based on your selection below","")</f>
        <v/>
      </c>
      <c r="Q47" s="321"/>
      <c r="R47" s="124" t="str">
        <f>IF(R45='Drop down Lists'!$F$3,"The consumable order will be based on your selection below","")</f>
        <v/>
      </c>
      <c r="T47" s="321"/>
      <c r="U47" s="124" t="str">
        <f>IF(U45='Drop down Lists'!$F$3,"The consumable order will be based on your selection below","")</f>
        <v/>
      </c>
      <c r="W47" s="321"/>
      <c r="X47" s="124" t="str">
        <f>IF(X45='Drop down Lists'!$F$3,"The consumable order will be based on your selection below","")</f>
        <v/>
      </c>
      <c r="Z47" s="321"/>
      <c r="AA47" s="124" t="str">
        <f>IF(AA45='Drop down Lists'!$F$3,"The consumable order will be based on your selection below","")</f>
        <v/>
      </c>
      <c r="AC47" s="321"/>
      <c r="AD47" s="124" t="str">
        <f>IF(AD45='Drop down Lists'!$F$3,"The consumable order will be based on your selection below","")</f>
        <v/>
      </c>
      <c r="AF47" s="321"/>
      <c r="AG47" s="124" t="str">
        <f>IF(AG45='Drop down Lists'!$F$3,"The consumable order will be based on your selection below","")</f>
        <v/>
      </c>
      <c r="AI47" s="321"/>
      <c r="AJ47" s="124" t="str">
        <f>IF(AJ45='Drop down Lists'!$F$3,"The consumable order will be based on your selection below","")</f>
        <v/>
      </c>
      <c r="AL47" s="321"/>
      <c r="AM47" s="124" t="str">
        <f>IF(AM45='Drop down Lists'!$F$3,"The consumable order will be based on your selection below","")</f>
        <v/>
      </c>
      <c r="AO47" s="321"/>
      <c r="AP47" s="124" t="str">
        <f>IF(AP45='Drop down Lists'!$F$3,"The consumable order will be based on your selection below","")</f>
        <v/>
      </c>
      <c r="AR47" s="321"/>
      <c r="AS47" s="124" t="str">
        <f>IF(AS45='Drop down Lists'!$F$3,"The consumable order will be based on your selection below","")</f>
        <v/>
      </c>
      <c r="AU47" s="321"/>
      <c r="AV47" s="124" t="str">
        <f>IF(AV45='Drop down Lists'!$F$3,"The consumable order will be based on your selection below","")</f>
        <v/>
      </c>
      <c r="AX47" s="321"/>
      <c r="AY47" s="124" t="str">
        <f>IF(AY45='Drop down Lists'!$F$3,"The consumable order will be based on your selection below","")</f>
        <v/>
      </c>
      <c r="BA47" s="321"/>
      <c r="BB47" s="124" t="str">
        <f>IF(BB45='Drop down Lists'!$F$3,"The consumable order will be based on your selection below","")</f>
        <v/>
      </c>
      <c r="BD47" s="321"/>
      <c r="BE47" s="124" t="str">
        <f>IF(BE45='Drop down Lists'!$F$3,"The consumable order will be based on your selection below","")</f>
        <v/>
      </c>
      <c r="BG47" s="321"/>
      <c r="BH47" s="124" t="str">
        <f>IF(BH45='Drop down Lists'!$F$3,"The consumable order will be based on your selection below","")</f>
        <v/>
      </c>
      <c r="BJ47" s="321"/>
      <c r="BK47" s="124" t="str">
        <f>IF(BK45='Drop down Lists'!$F$3,"The consumable order will be based on your selection below","")</f>
        <v/>
      </c>
      <c r="BM47" s="321"/>
      <c r="BN47" s="124" t="str">
        <f>IF(BN45='Drop down Lists'!$F$3,"The consumable order will be based on your selection below","")</f>
        <v/>
      </c>
    </row>
    <row r="48" spans="1:69" ht="18" customHeight="1" x14ac:dyDescent="0.2">
      <c r="C48" s="328"/>
      <c r="D48" s="329"/>
      <c r="E48" s="329"/>
      <c r="F48" s="330"/>
      <c r="G48" s="68"/>
      <c r="H48" s="321" t="s">
        <v>275</v>
      </c>
      <c r="I48" s="200" t="s">
        <v>29</v>
      </c>
      <c r="K48" s="321" t="s">
        <v>275</v>
      </c>
      <c r="L48" s="200" t="s">
        <v>29</v>
      </c>
      <c r="N48" s="321" t="s">
        <v>275</v>
      </c>
      <c r="O48" s="200" t="s">
        <v>29</v>
      </c>
      <c r="Q48" s="321" t="s">
        <v>275</v>
      </c>
      <c r="R48" s="200" t="s">
        <v>29</v>
      </c>
      <c r="T48" s="321" t="s">
        <v>275</v>
      </c>
      <c r="U48" s="200" t="s">
        <v>29</v>
      </c>
      <c r="W48" s="321" t="s">
        <v>275</v>
      </c>
      <c r="X48" s="200" t="s">
        <v>29</v>
      </c>
      <c r="Z48" s="321" t="s">
        <v>275</v>
      </c>
      <c r="AA48" s="200" t="s">
        <v>29</v>
      </c>
      <c r="AC48" s="321" t="s">
        <v>275</v>
      </c>
      <c r="AD48" s="200" t="s">
        <v>29</v>
      </c>
      <c r="AF48" s="321" t="s">
        <v>275</v>
      </c>
      <c r="AG48" s="200" t="s">
        <v>29</v>
      </c>
      <c r="AI48" s="321" t="s">
        <v>275</v>
      </c>
      <c r="AJ48" s="200" t="s">
        <v>29</v>
      </c>
      <c r="AL48" s="321" t="s">
        <v>275</v>
      </c>
      <c r="AM48" s="200" t="s">
        <v>29</v>
      </c>
      <c r="AO48" s="321" t="s">
        <v>275</v>
      </c>
      <c r="AP48" s="200" t="s">
        <v>29</v>
      </c>
      <c r="AR48" s="321" t="s">
        <v>275</v>
      </c>
      <c r="AS48" s="200" t="s">
        <v>29</v>
      </c>
      <c r="AU48" s="321" t="s">
        <v>275</v>
      </c>
      <c r="AV48" s="200" t="s">
        <v>29</v>
      </c>
      <c r="AX48" s="321" t="s">
        <v>275</v>
      </c>
      <c r="AY48" s="200" t="s">
        <v>29</v>
      </c>
      <c r="BA48" s="321" t="s">
        <v>275</v>
      </c>
      <c r="BB48" s="200" t="s">
        <v>29</v>
      </c>
      <c r="BD48" s="321" t="s">
        <v>275</v>
      </c>
      <c r="BE48" s="200" t="s">
        <v>29</v>
      </c>
      <c r="BG48" s="321" t="s">
        <v>275</v>
      </c>
      <c r="BH48" s="200" t="s">
        <v>29</v>
      </c>
      <c r="BJ48" s="321" t="s">
        <v>275</v>
      </c>
      <c r="BK48" s="200" t="s">
        <v>29</v>
      </c>
      <c r="BM48" s="321" t="s">
        <v>275</v>
      </c>
      <c r="BN48" s="200" t="s">
        <v>29</v>
      </c>
    </row>
    <row r="49" spans="1:69" ht="25.5" customHeight="1" thickBot="1" x14ac:dyDescent="0.25">
      <c r="C49" s="331"/>
      <c r="D49" s="332"/>
      <c r="E49" s="332"/>
      <c r="F49" s="333"/>
      <c r="G49" s="68"/>
      <c r="H49" s="337"/>
      <c r="I49" s="124" t="str">
        <f>IF(I48='Drop down Lists'!$F$3,"Roche Accu-Chek Guide Link Meter                                                                                   CFN: 08116113018M","")</f>
        <v/>
      </c>
      <c r="K49" s="337"/>
      <c r="L49" s="124" t="str">
        <f>IF(L48='Drop down Lists'!$F$3,"Roche Accu-Chek Guide Link Meter                                                                                   CFN: 08116113018M","")</f>
        <v/>
      </c>
      <c r="N49" s="337"/>
      <c r="O49" s="124" t="str">
        <f>IF(O48='Drop down Lists'!$F$3,"Roche Accu-Chek Guide Link Meter                                                                                   CFN: 08116113018M","")</f>
        <v/>
      </c>
      <c r="Q49" s="337"/>
      <c r="R49" s="124" t="str">
        <f>IF(R48='Drop down Lists'!$F$3,"Roche Accu-Chek Guide Link Meter                                                                                   CFN: 08116113018M","")</f>
        <v/>
      </c>
      <c r="T49" s="337"/>
      <c r="U49" s="124" t="str">
        <f>IF(U48='Drop down Lists'!$F$3,"Roche Accu-Chek Guide Link Meter                                                                                   CFN: 08116113018M","")</f>
        <v/>
      </c>
      <c r="W49" s="337"/>
      <c r="X49" s="124" t="str">
        <f>IF(X48='Drop down Lists'!$F$3,"Roche Accu-Chek Guide Link Meter                                                                                   CFN: 08116113018M","")</f>
        <v/>
      </c>
      <c r="Z49" s="337"/>
      <c r="AA49" s="124" t="str">
        <f>IF(AA48='Drop down Lists'!$F$3,"Roche Accu-Chek Guide Link Meter                                                                                   CFN: 08116113018M","")</f>
        <v/>
      </c>
      <c r="AC49" s="337"/>
      <c r="AD49" s="124" t="str">
        <f>IF(AD48='Drop down Lists'!$F$3,"Roche Accu-Chek Guide Link Meter                                                                                   CFN: 08116113018M","")</f>
        <v/>
      </c>
      <c r="AF49" s="337"/>
      <c r="AG49" s="124" t="str">
        <f>IF(AG48='Drop down Lists'!$F$3,"Roche Accu-Chek Guide Link Meter                                                                                   CFN: 08116113018M","")</f>
        <v/>
      </c>
      <c r="AI49" s="337"/>
      <c r="AJ49" s="124" t="str">
        <f>IF(AJ48='Drop down Lists'!$F$3,"Roche Accu-Chek Guide Link Meter                                                                                   CFN: 08116113018M","")</f>
        <v/>
      </c>
      <c r="AL49" s="337"/>
      <c r="AM49" s="124" t="str">
        <f>IF(AM48='Drop down Lists'!$F$3,"Roche Accu-Chek Guide Link Meter                                                                                   CFN: 08116113018M","")</f>
        <v/>
      </c>
      <c r="AO49" s="337"/>
      <c r="AP49" s="124" t="str">
        <f>IF(AP48='Drop down Lists'!$F$3,"Roche Accu-Chek Guide Link Meter                                                                                   CFN: 08116113018M","")</f>
        <v/>
      </c>
      <c r="AR49" s="337"/>
      <c r="AS49" s="124" t="str">
        <f>IF(AS48='Drop down Lists'!$F$3,"Roche Accu-Chek Guide Link Meter                                                                                   CFN: 08116113018M","")</f>
        <v/>
      </c>
      <c r="AU49" s="337"/>
      <c r="AV49" s="124" t="str">
        <f>IF(AV48='Drop down Lists'!$F$3,"Roche Accu-Chek Guide Link Meter                                                                                   CFN: 08116113018M","")</f>
        <v/>
      </c>
      <c r="AX49" s="337"/>
      <c r="AY49" s="124" t="str">
        <f>IF(AY48='Drop down Lists'!$F$3,"Roche Accu-Chek Guide Link Meter                                                                                   CFN: 08116113018M","")</f>
        <v/>
      </c>
      <c r="BA49" s="337"/>
      <c r="BB49" s="124" t="str">
        <f>IF(BB48='Drop down Lists'!$F$3,"Roche Accu-Chek Guide Link Meter                                                                                   CFN: 08116113018M","")</f>
        <v/>
      </c>
      <c r="BD49" s="337"/>
      <c r="BE49" s="124" t="str">
        <f>IF(BE48='Drop down Lists'!$F$3,"Roche Accu-Chek Guide Link Meter                                                                                   CFN: 08116113018M","")</f>
        <v/>
      </c>
      <c r="BG49" s="337"/>
      <c r="BH49" s="124" t="str">
        <f>IF(BH48='Drop down Lists'!$F$3,"Roche Accu-Chek Guide Link Meter                                                                                   CFN: 08116113018M","")</f>
        <v/>
      </c>
      <c r="BJ49" s="337"/>
      <c r="BK49" s="124" t="str">
        <f>IF(BK48='Drop down Lists'!$F$3,"Roche Accu-Chek Guide Link Meter                                                                                   CFN: 08116113018M","")</f>
        <v/>
      </c>
      <c r="BM49" s="337"/>
      <c r="BN49" s="124" t="str">
        <f>IF(BN48='Drop down Lists'!$F$3,"Roche Accu-Chek Guide Link Meter                                                                                   CFN: 08116113018M","")</f>
        <v/>
      </c>
    </row>
    <row r="50" spans="1:69" s="78" customFormat="1" ht="5.0999999999999996" customHeight="1" x14ac:dyDescent="0.25">
      <c r="A50" s="77"/>
      <c r="C50" s="201"/>
      <c r="D50" s="202"/>
      <c r="E50" s="202"/>
      <c r="F50" s="202"/>
      <c r="G50" s="81"/>
      <c r="H50" s="80"/>
      <c r="K50" s="80"/>
      <c r="N50" s="80"/>
      <c r="Q50" s="80"/>
      <c r="T50" s="80"/>
      <c r="W50" s="80"/>
      <c r="Z50" s="80"/>
      <c r="AC50" s="80"/>
      <c r="AF50" s="80"/>
      <c r="AI50" s="80"/>
      <c r="AL50" s="80"/>
      <c r="AO50" s="80"/>
      <c r="AR50" s="80"/>
      <c r="AU50" s="80"/>
      <c r="AX50" s="80"/>
      <c r="BA50" s="80"/>
      <c r="BD50" s="80"/>
      <c r="BG50" s="80"/>
      <c r="BJ50" s="80"/>
      <c r="BM50" s="80"/>
      <c r="BQ50" s="77"/>
    </row>
    <row r="51" spans="1:69" s="76" customFormat="1" ht="40.5" customHeight="1" x14ac:dyDescent="0.25">
      <c r="A51" s="73"/>
      <c r="B51" s="74"/>
      <c r="C51" s="303" t="s">
        <v>226</v>
      </c>
      <c r="D51" s="303"/>
      <c r="E51" s="303"/>
      <c r="F51" s="303"/>
      <c r="G51" s="75"/>
      <c r="H51" s="317" t="str" cm="1">
        <f t="array" ref="H51">_xlfn.IFS(H$15='Drop down Lists'!$C$2,"",H$15='Drop down Lists'!$C$3,"Consumable Details",H$15='Drop down Lists'!$C$4,"Consumable Details",H$15='Drop down Lists'!$C$6,"i-Port Advance™ Injection Port Details",H$15='Drop down Lists'!$C$7,"Guardian™ Connect Details",H$15='Drop down Lists'!$C$5,"Consumable Details",H$15='Drop down Lists'!$C$8,"ConsumableDetails")</f>
        <v/>
      </c>
      <c r="I51" s="317"/>
      <c r="K51" s="317" t="str" cm="1">
        <f t="array" ref="K51">_xlfn.IFS(K$15='Drop down Lists'!$C$2,"",K$15='Drop down Lists'!$C$3,"Consumable Details",K$15='Drop down Lists'!$C$4,"Consumable Details",K$15='Drop down Lists'!$C$6,"i-Port Advance™ Injection Port Details",K$15='Drop down Lists'!$C$7,"Guardian™ Connect Details",K$15='Drop down Lists'!$C$5,"Consumable Details",K$15='Drop down Lists'!$C$8,"ConsumableDetails")</f>
        <v/>
      </c>
      <c r="L51" s="317"/>
      <c r="N51" s="317" t="str" cm="1">
        <f t="array" ref="N51">_xlfn.IFS(N$15='Drop down Lists'!$C$2,"",N$15='Drop down Lists'!$C$3,"Consumable Details",N$15='Drop down Lists'!$C$4,"Consumable Details",N$15='Drop down Lists'!$C$6,"i-Port Advance™ Injection Port Details",N$15='Drop down Lists'!$C$7,"Guardian™ Connect Details",N$15='Drop down Lists'!$C$5,"Consumable Details",N$15='Drop down Lists'!$C$8,"ConsumableDetails")</f>
        <v/>
      </c>
      <c r="O51" s="317"/>
      <c r="Q51" s="317" t="str" cm="1">
        <f t="array" ref="Q51">_xlfn.IFS(Q$15='Drop down Lists'!$C$2,"",Q$15='Drop down Lists'!$C$3,"Consumable Details",Q$15='Drop down Lists'!$C$4,"Consumable Details",Q$15='Drop down Lists'!$C$6,"i-Port Advance™ Injection Port Details",Q$15='Drop down Lists'!$C$7,"Guardian™ Connect Details",Q$15='Drop down Lists'!$C$5,"Consumable Details",Q$15='Drop down Lists'!$C$8,"ConsumableDetails")</f>
        <v/>
      </c>
      <c r="R51" s="317"/>
      <c r="T51" s="317" t="str" cm="1">
        <f t="array" ref="T51">_xlfn.IFS(T$15='Drop down Lists'!$C$2,"",T$15='Drop down Lists'!$C$3,"Consumable Details",T$15='Drop down Lists'!$C$4,"Consumable Details",T$15='Drop down Lists'!$C$6,"i-Port Advance™ Injection Port Details",T$15='Drop down Lists'!$C$7,"Guardian™ Connect Details",T$15='Drop down Lists'!$C$5,"Consumable Details",T$15='Drop down Lists'!$C$8,"ConsumableDetails")</f>
        <v/>
      </c>
      <c r="U51" s="317"/>
      <c r="W51" s="317" t="str" cm="1">
        <f t="array" ref="W51">_xlfn.IFS(W$15='Drop down Lists'!$C$2,"",W$15='Drop down Lists'!$C$3,"Consumable Details",W$15='Drop down Lists'!$C$4,"Consumable Details",W$15='Drop down Lists'!$C$6,"i-Port Advance™ Injection Port Details",W$15='Drop down Lists'!$C$7,"Guardian™ Connect Details",W$15='Drop down Lists'!$C$5,"Consumable Details",W$15='Drop down Lists'!$C$8,"ConsumableDetails")</f>
        <v/>
      </c>
      <c r="X51" s="317"/>
      <c r="Z51" s="317" t="str" cm="1">
        <f t="array" ref="Z51">_xlfn.IFS(Z$15='Drop down Lists'!$C$2,"",Z$15='Drop down Lists'!$C$3,"Consumable Details",Z$15='Drop down Lists'!$C$4,"Consumable Details",Z$15='Drop down Lists'!$C$6,"i-Port Advance™ Injection Port Details",Z$15='Drop down Lists'!$C$7,"Guardian™ Connect Details",Z$15='Drop down Lists'!$C$5,"Consumable Details",Z$15='Drop down Lists'!$C$8,"ConsumableDetails")</f>
        <v/>
      </c>
      <c r="AA51" s="317"/>
      <c r="AC51" s="317" t="str" cm="1">
        <f t="array" ref="AC51">_xlfn.IFS(AC$15='Drop down Lists'!$C$2,"",AC$15='Drop down Lists'!$C$3,"Consumable Details",AC$15='Drop down Lists'!$C$4,"Consumable Details",AC$15='Drop down Lists'!$C$6,"i-Port Advance™ Injection Port Details",AC$15='Drop down Lists'!$C$7,"Guardian™ Connect Details",AC$15='Drop down Lists'!$C$5,"Consumable Details",AC$15='Drop down Lists'!$C$8,"ConsumableDetails")</f>
        <v/>
      </c>
      <c r="AD51" s="317"/>
      <c r="AF51" s="317" t="str" cm="1">
        <f t="array" ref="AF51">_xlfn.IFS(AF$15='Drop down Lists'!$C$2,"",AF$15='Drop down Lists'!$C$3,"Consumable Details",AF$15='Drop down Lists'!$C$4,"Consumable Details",AF$15='Drop down Lists'!$C$6,"i-Port Advance™ Injection Port Details",AF$15='Drop down Lists'!$C$7,"Guardian™ Connect Details",AF$15='Drop down Lists'!$C$5,"Consumable Details",AF$15='Drop down Lists'!$C$8,"ConsumableDetails")</f>
        <v/>
      </c>
      <c r="AG51" s="317"/>
      <c r="AI51" s="317" t="str" cm="1">
        <f t="array" ref="AI51">_xlfn.IFS(AI$15='Drop down Lists'!$C$2,"",AI$15='Drop down Lists'!$C$3,"Consumable Details",AI$15='Drop down Lists'!$C$4,"Consumable Details",AI$15='Drop down Lists'!$C$6,"i-Port Advance™ Injection Port Details",AI$15='Drop down Lists'!$C$7,"Guardian™ Connect Details",AI$15='Drop down Lists'!$C$5,"Consumable Details",AI$15='Drop down Lists'!$C$8,"ConsumableDetails")</f>
        <v/>
      </c>
      <c r="AJ51" s="317"/>
      <c r="AL51" s="317" t="str" cm="1">
        <f t="array" ref="AL51">_xlfn.IFS(AL$15='Drop down Lists'!$C$2,"",AL$15='Drop down Lists'!$C$3,"Consumable Details",AL$15='Drop down Lists'!$C$4,"Consumable Details",AL$15='Drop down Lists'!$C$6,"i-Port Advance™ Injection Port Details",AL$15='Drop down Lists'!$C$7,"Guardian™ Connect Details",AL$15='Drop down Lists'!$C$5,"Consumable Details",AL$15='Drop down Lists'!$C$8,"ConsumableDetails")</f>
        <v/>
      </c>
      <c r="AM51" s="317"/>
      <c r="AO51" s="317" t="str" cm="1">
        <f t="array" ref="AO51">_xlfn.IFS(AO$15='Drop down Lists'!$C$2,"",AO$15='Drop down Lists'!$C$3,"Consumable Details",AO$15='Drop down Lists'!$C$4,"Consumable Details",AO$15='Drop down Lists'!$C$6,"i-Port Advance™ Injection Port Details",AO$15='Drop down Lists'!$C$7,"Guardian™ Connect Details",AO$15='Drop down Lists'!$C$5,"Consumable Details",AO$15='Drop down Lists'!$C$8,"ConsumableDetails")</f>
        <v/>
      </c>
      <c r="AP51" s="317"/>
      <c r="AR51" s="317" t="str" cm="1">
        <f t="array" ref="AR51">_xlfn.IFS(AR$15='Drop down Lists'!$C$2,"",AR$15='Drop down Lists'!$C$3,"Consumable Details",AR$15='Drop down Lists'!$C$4,"Consumable Details",AR$15='Drop down Lists'!$C$6,"i-Port Advance™ Injection Port Details",AR$15='Drop down Lists'!$C$7,"Guardian™ Connect Details",AR$15='Drop down Lists'!$C$5,"Consumable Details",AR$15='Drop down Lists'!$C$8,"ConsumableDetails")</f>
        <v/>
      </c>
      <c r="AS51" s="317"/>
      <c r="AU51" s="317" t="str" cm="1">
        <f t="array" ref="AU51">_xlfn.IFS(AU$15='Drop down Lists'!$C$2,"",AU$15='Drop down Lists'!$C$3,"Consumable Details",AU$15='Drop down Lists'!$C$4,"Consumable Details",AU$15='Drop down Lists'!$C$6,"i-Port Advance™ Injection Port Details",AU$15='Drop down Lists'!$C$7,"Guardian™ Connect Details",AU$15='Drop down Lists'!$C$5,"Consumable Details",AU$15='Drop down Lists'!$C$8,"ConsumableDetails")</f>
        <v/>
      </c>
      <c r="AV51" s="317"/>
      <c r="AX51" s="317" t="str" cm="1">
        <f t="array" ref="AX51">_xlfn.IFS(AX$15='Drop down Lists'!$C$2,"",AX$15='Drop down Lists'!$C$3,"Consumable Details",AX$15='Drop down Lists'!$C$4,"Consumable Details",AX$15='Drop down Lists'!$C$6,"i-Port Advance™ Injection Port Details",AX$15='Drop down Lists'!$C$7,"Guardian™ Connect Details",AX$15='Drop down Lists'!$C$5,"Consumable Details",AX$15='Drop down Lists'!$C$8,"ConsumableDetails")</f>
        <v/>
      </c>
      <c r="AY51" s="317"/>
      <c r="BA51" s="317" t="str" cm="1">
        <f t="array" ref="BA51">_xlfn.IFS(BA$15='Drop down Lists'!$C$2,"",BA$15='Drop down Lists'!$C$3,"Consumable Details",BA$15='Drop down Lists'!$C$4,"Consumable Details",BA$15='Drop down Lists'!$C$6,"i-Port Advance™ Injection Port Details",BA$15='Drop down Lists'!$C$7,"Guardian™ Connect Details",BA$15='Drop down Lists'!$C$5,"Consumable Details",BA$15='Drop down Lists'!$C$8,"ConsumableDetails")</f>
        <v/>
      </c>
      <c r="BB51" s="317"/>
      <c r="BD51" s="317" t="str" cm="1">
        <f t="array" ref="BD51">_xlfn.IFS(BD$15='Drop down Lists'!$C$2,"",BD$15='Drop down Lists'!$C$3,"Consumable Details",BD$15='Drop down Lists'!$C$4,"Consumable Details",BD$15='Drop down Lists'!$C$6,"i-Port Advance™ Injection Port Details",BD$15='Drop down Lists'!$C$7,"Guardian™ Connect Details",BD$15='Drop down Lists'!$C$5,"Consumable Details",BD$15='Drop down Lists'!$C$8,"ConsumableDetails")</f>
        <v/>
      </c>
      <c r="BE51" s="317"/>
      <c r="BG51" s="317" t="str" cm="1">
        <f t="array" ref="BG51">_xlfn.IFS(BG$15='Drop down Lists'!$C$2,"",BG$15='Drop down Lists'!$C$3,"Consumable Details",BG$15='Drop down Lists'!$C$4,"Consumable Details",BG$15='Drop down Lists'!$C$6,"i-Port Advance™ Injection Port Details",BG$15='Drop down Lists'!$C$7,"Guardian™ Connect Details",BG$15='Drop down Lists'!$C$5,"Consumable Details",BG$15='Drop down Lists'!$C$8,"ConsumableDetails")</f>
        <v/>
      </c>
      <c r="BH51" s="317"/>
      <c r="BJ51" s="317" t="str" cm="1">
        <f t="array" ref="BJ51">_xlfn.IFS(BJ$15='Drop down Lists'!$C$2,"",BJ$15='Drop down Lists'!$C$3,"Consumable Details",BJ$15='Drop down Lists'!$C$4,"Consumable Details",BJ$15='Drop down Lists'!$C$6,"i-Port Advance™ Injection Port Details",BJ$15='Drop down Lists'!$C$7,"Guardian™ Connect Details",BJ$15='Drop down Lists'!$C$5,"Consumable Details",BJ$15='Drop down Lists'!$C$8,"ConsumableDetails")</f>
        <v/>
      </c>
      <c r="BK51" s="317"/>
      <c r="BM51" s="317" t="str" cm="1">
        <f t="array" ref="BM51">_xlfn.IFS(BM$15='Drop down Lists'!$C$2,"",BM$15='Drop down Lists'!$C$3,"Consumable Details",BM$15='Drop down Lists'!$C$4,"Consumable Details",BM$15='Drop down Lists'!$C$6,"i-Port Advance™ Injection Port Details",BM$15='Drop down Lists'!$C$7,"Guardian™ Connect Details",BM$15='Drop down Lists'!$C$5,"Consumable Details",BM$15='Drop down Lists'!$C$8,"ConsumableDetails")</f>
        <v/>
      </c>
      <c r="BN51" s="317"/>
      <c r="BP51" s="74"/>
      <c r="BQ51" s="73"/>
    </row>
    <row r="52" spans="1:69" s="78" customFormat="1" ht="5.0999999999999996" customHeight="1" thickBot="1" x14ac:dyDescent="0.3">
      <c r="A52" s="77"/>
      <c r="C52" s="201"/>
      <c r="D52" s="202"/>
      <c r="E52" s="202"/>
      <c r="F52" s="202"/>
      <c r="G52" s="81"/>
      <c r="H52" s="80"/>
      <c r="K52" s="80"/>
      <c r="N52" s="80"/>
      <c r="Q52" s="80"/>
      <c r="T52" s="80"/>
      <c r="W52" s="80"/>
      <c r="Z52" s="80"/>
      <c r="AC52" s="80"/>
      <c r="AF52" s="80"/>
      <c r="AI52" s="80"/>
      <c r="AL52" s="80"/>
      <c r="AO52" s="80"/>
      <c r="AR52" s="80"/>
      <c r="AU52" s="80"/>
      <c r="AX52" s="80"/>
      <c r="BA52" s="80"/>
      <c r="BD52" s="80"/>
      <c r="BG52" s="80"/>
      <c r="BJ52" s="80"/>
      <c r="BM52" s="80"/>
      <c r="BQ52" s="77"/>
    </row>
    <row r="53" spans="1:69" ht="48" customHeight="1" x14ac:dyDescent="0.2">
      <c r="C53" s="300" t="s">
        <v>144</v>
      </c>
      <c r="D53" s="301"/>
      <c r="E53" s="301"/>
      <c r="F53" s="302"/>
      <c r="G53" s="83"/>
      <c r="H53" s="183" t="str" cm="1">
        <f t="array" ref="H53">_xlfn.IFS(H$15='Drop down Lists'!$C$3,"Infusion Set Type",H$15='Drop down Lists'!$C$4,"Infusion Set Type",H$15='Drop down Lists'!$C$6,"I-Port Set Type",H$15='Drop down Lists'!$C$7,"Please Select therapy Type Above",H$15='Drop down Lists'!$C$2,"Please Select therapy type above",H$15='Drop down Lists'!$C$5,"Infusion Set Type",H$15='Drop down Lists'!$C$8,"Infusion Set Type")</f>
        <v>Please Select therapy type above</v>
      </c>
      <c r="I53" s="132" t="s">
        <v>29</v>
      </c>
      <c r="K53" s="183" t="str" cm="1">
        <f t="array" ref="K53">_xlfn.IFS(K$15='Drop down Lists'!$C$3,"Infusion Set Type",K$15='Drop down Lists'!$C$4,"Infusion Set Type",K$15='Drop down Lists'!$C$6,"I-Port Set Type",K$15='Drop down Lists'!$C$7,"Please Select therapy Type Above",K$15='Drop down Lists'!$C$2,"Please Select therapy type above",K$15='Drop down Lists'!$C$5,"Infusion Set Type",K$15='Drop down Lists'!$C$8,"Infusion Set Type")</f>
        <v>Please Select therapy type above</v>
      </c>
      <c r="L53" s="132" t="s">
        <v>29</v>
      </c>
      <c r="N53" s="183" t="str" cm="1">
        <f t="array" ref="N53">_xlfn.IFS(N$15='Drop down Lists'!$C$3,"Infusion Set Type",N$15='Drop down Lists'!$C$4,"Infusion Set Type",N$15='Drop down Lists'!$C$6,"I-Port Set Type",N$15='Drop down Lists'!$C$7,"Please Select therapy Type Above",N$15='Drop down Lists'!$C$2,"Please Select therapy type above",N$15='Drop down Lists'!$C$5,"Infusion Set Type",N$15='Drop down Lists'!$C$8,"Infusion Set Type")</f>
        <v>Please Select therapy type above</v>
      </c>
      <c r="O53" s="132" t="s">
        <v>29</v>
      </c>
      <c r="Q53" s="183" t="str" cm="1">
        <f t="array" ref="Q53">_xlfn.IFS(Q$15='Drop down Lists'!$C$3,"Infusion Set Type",Q$15='Drop down Lists'!$C$4,"Infusion Set Type",Q$15='Drop down Lists'!$C$6,"I-Port Set Type",Q$15='Drop down Lists'!$C$7,"Please Select therapy Type Above",Q$15='Drop down Lists'!$C$2,"Please Select therapy type above",Q$15='Drop down Lists'!$C$5,"Infusion Set Type",Q$15='Drop down Lists'!$C$8,"Infusion Set Type")</f>
        <v>Please Select therapy type above</v>
      </c>
      <c r="R53" s="132" t="s">
        <v>29</v>
      </c>
      <c r="T53" s="183" t="str" cm="1">
        <f t="array" ref="T53">_xlfn.IFS(T$15='Drop down Lists'!$C$3,"Infusion Set Type",T$15='Drop down Lists'!$C$4,"Infusion Set Type",T$15='Drop down Lists'!$C$6,"I-Port Set Type",T$15='Drop down Lists'!$C$7,"Please Select therapy Type Above",T$15='Drop down Lists'!$C$2,"Please Select therapy type above",T$15='Drop down Lists'!$C$5,"Infusion Set Type",T$15='Drop down Lists'!$C$8,"Infusion Set Type")</f>
        <v>Please Select therapy type above</v>
      </c>
      <c r="U53" s="132" t="s">
        <v>29</v>
      </c>
      <c r="W53" s="183" t="str" cm="1">
        <f t="array" ref="W53">_xlfn.IFS(W$15='Drop down Lists'!$C$3,"Infusion Set Type",W$15='Drop down Lists'!$C$4,"Infusion Set Type",W$15='Drop down Lists'!$C$6,"I-Port Set Type",W$15='Drop down Lists'!$C$7,"Please Select therapy Type Above",W$15='Drop down Lists'!$C$2,"Please Select therapy type above",W$15='Drop down Lists'!$C$5,"Infusion Set Type",W$15='Drop down Lists'!$C$8,"Infusion Set Type")</f>
        <v>Please Select therapy type above</v>
      </c>
      <c r="X53" s="132" t="s">
        <v>29</v>
      </c>
      <c r="Z53" s="183" t="str" cm="1">
        <f t="array" ref="Z53">_xlfn.IFS(Z$15='Drop down Lists'!$C$3,"Infusion Set Type",Z$15='Drop down Lists'!$C$4,"Infusion Set Type",Z$15='Drop down Lists'!$C$6,"I-Port Set Type",Z$15='Drop down Lists'!$C$7,"Please Select therapy Type Above",Z$15='Drop down Lists'!$C$2,"Please Select therapy type above",Z$15='Drop down Lists'!$C$5,"Infusion Set Type",Z$15='Drop down Lists'!$C$8,"Infusion Set Type")</f>
        <v>Please Select therapy type above</v>
      </c>
      <c r="AA53" s="132" t="s">
        <v>29</v>
      </c>
      <c r="AC53" s="183" t="str" cm="1">
        <f t="array" ref="AC53">_xlfn.IFS(AC$15='Drop down Lists'!$C$3,"Infusion Set Type",AC$15='Drop down Lists'!$C$4,"Infusion Set Type",AC$15='Drop down Lists'!$C$6,"I-Port Set Type",AC$15='Drop down Lists'!$C$7,"Please Select therapy Type Above",AC$15='Drop down Lists'!$C$2,"Please Select therapy type above",AC$15='Drop down Lists'!$C$5,"Infusion Set Type",AC$15='Drop down Lists'!$C$8,"Infusion Set Type")</f>
        <v>Please Select therapy type above</v>
      </c>
      <c r="AD53" s="132" t="s">
        <v>29</v>
      </c>
      <c r="AF53" s="183" t="str" cm="1">
        <f t="array" ref="AF53">_xlfn.IFS(AF$15='Drop down Lists'!$C$3,"Infusion Set Type",AF$15='Drop down Lists'!$C$4,"Infusion Set Type",AF$15='Drop down Lists'!$C$6,"I-Port Set Type",AF$15='Drop down Lists'!$C$7,"Please Select therapy Type Above",AF$15='Drop down Lists'!$C$2,"Please Select therapy type above",AF$15='Drop down Lists'!$C$5,"Infusion Set Type",AF$15='Drop down Lists'!$C$8,"Infusion Set Type")</f>
        <v>Please Select therapy type above</v>
      </c>
      <c r="AG53" s="132" t="s">
        <v>29</v>
      </c>
      <c r="AI53" s="183" t="str" cm="1">
        <f t="array" ref="AI53">_xlfn.IFS(AI$15='Drop down Lists'!$C$3,"Infusion Set Type",AI$15='Drop down Lists'!$C$4,"Infusion Set Type",AI$15='Drop down Lists'!$C$6,"I-Port Set Type",AI$15='Drop down Lists'!$C$7,"Please Select therapy Type Above",AI$15='Drop down Lists'!$C$2,"Please Select therapy type above",AI$15='Drop down Lists'!$C$5,"Infusion Set Type",AI$15='Drop down Lists'!$C$8,"Infusion Set Type")</f>
        <v>Please Select therapy type above</v>
      </c>
      <c r="AJ53" s="132" t="s">
        <v>29</v>
      </c>
      <c r="AL53" s="183" t="str" cm="1">
        <f t="array" ref="AL53">_xlfn.IFS(AL$15='Drop down Lists'!$C$3,"Infusion Set Type",AL$15='Drop down Lists'!$C$4,"Infusion Set Type",AL$15='Drop down Lists'!$C$6,"I-Port Set Type",AL$15='Drop down Lists'!$C$7,"Please Select therapy Type Above",AL$15='Drop down Lists'!$C$2,"Please Select therapy type above",AL$15='Drop down Lists'!$C$5,"Infusion Set Type",AL$15='Drop down Lists'!$C$8,"Infusion Set Type")</f>
        <v>Please Select therapy type above</v>
      </c>
      <c r="AM53" s="132" t="s">
        <v>29</v>
      </c>
      <c r="AO53" s="183" t="str" cm="1">
        <f t="array" ref="AO53">_xlfn.IFS(AO$15='Drop down Lists'!$C$3,"Infusion Set Type",AO$15='Drop down Lists'!$C$4,"Infusion Set Type",AO$15='Drop down Lists'!$C$6,"I-Port Set Type",AO$15='Drop down Lists'!$C$7,"Please Select therapy Type Above",AO$15='Drop down Lists'!$C$2,"Please Select therapy type above",AO$15='Drop down Lists'!$C$5,"Infusion Set Type",AO$15='Drop down Lists'!$C$8,"Infusion Set Type")</f>
        <v>Please Select therapy type above</v>
      </c>
      <c r="AP53" s="132" t="s">
        <v>29</v>
      </c>
      <c r="AR53" s="183" t="str" cm="1">
        <f t="array" ref="AR53">_xlfn.IFS(AR$15='Drop down Lists'!$C$3,"Infusion Set Type",AR$15='Drop down Lists'!$C$4,"Infusion Set Type",AR$15='Drop down Lists'!$C$6,"I-Port Set Type",AR$15='Drop down Lists'!$C$7,"Please Select therapy Type Above",AR$15='Drop down Lists'!$C$2,"Please Select therapy type above",AR$15='Drop down Lists'!$C$5,"Infusion Set Type",AR$15='Drop down Lists'!$C$8,"Infusion Set Type")</f>
        <v>Please Select therapy type above</v>
      </c>
      <c r="AS53" s="132" t="s">
        <v>29</v>
      </c>
      <c r="AU53" s="183" t="str" cm="1">
        <f t="array" ref="AU53">_xlfn.IFS(AU$15='Drop down Lists'!$C$3,"Infusion Set Type",AU$15='Drop down Lists'!$C$4,"Infusion Set Type",AU$15='Drop down Lists'!$C$6,"I-Port Set Type",AU$15='Drop down Lists'!$C$7,"Please Select therapy Type Above",AU$15='Drop down Lists'!$C$2,"Please Select therapy type above",AU$15='Drop down Lists'!$C$5,"Infusion Set Type",AU$15='Drop down Lists'!$C$8,"Infusion Set Type")</f>
        <v>Please Select therapy type above</v>
      </c>
      <c r="AV53" s="132" t="s">
        <v>29</v>
      </c>
      <c r="AX53" s="183" t="str" cm="1">
        <f t="array" ref="AX53">_xlfn.IFS(AX$15='Drop down Lists'!$C$3,"Infusion Set Type",AX$15='Drop down Lists'!$C$4,"Infusion Set Type",AX$15='Drop down Lists'!$C$6,"I-Port Set Type",AX$15='Drop down Lists'!$C$7,"Please Select therapy Type Above",AX$15='Drop down Lists'!$C$2,"Please Select therapy type above",AX$15='Drop down Lists'!$C$5,"Infusion Set Type",AX$15='Drop down Lists'!$C$8,"Infusion Set Type")</f>
        <v>Please Select therapy type above</v>
      </c>
      <c r="AY53" s="132" t="s">
        <v>29</v>
      </c>
      <c r="BA53" s="183" t="str" cm="1">
        <f t="array" ref="BA53">_xlfn.IFS(BA$15='Drop down Lists'!$C$3,"Infusion Set Type",BA$15='Drop down Lists'!$C$4,"Infusion Set Type",BA$15='Drop down Lists'!$C$6,"I-Port Set Type",BA$15='Drop down Lists'!$C$7,"Please Select therapy Type Above",BA$15='Drop down Lists'!$C$2,"Please Select therapy type above",BA$15='Drop down Lists'!$C$5,"Infusion Set Type",BA$15='Drop down Lists'!$C$8,"Infusion Set Type")</f>
        <v>Please Select therapy type above</v>
      </c>
      <c r="BB53" s="132" t="s">
        <v>29</v>
      </c>
      <c r="BD53" s="183" t="str" cm="1">
        <f t="array" ref="BD53">_xlfn.IFS(BD$15='Drop down Lists'!$C$3,"Infusion Set Type",BD$15='Drop down Lists'!$C$4,"Infusion Set Type",BD$15='Drop down Lists'!$C$6,"I-Port Set Type",BD$15='Drop down Lists'!$C$7,"Please Select therapy Type Above",BD$15='Drop down Lists'!$C$2,"Please Select therapy type above",BD$15='Drop down Lists'!$C$5,"Infusion Set Type",BD$15='Drop down Lists'!$C$8,"Infusion Set Type")</f>
        <v>Please Select therapy type above</v>
      </c>
      <c r="BE53" s="132" t="s">
        <v>29</v>
      </c>
      <c r="BG53" s="183" t="str" cm="1">
        <f t="array" ref="BG53">_xlfn.IFS(BG$15='Drop down Lists'!$C$3,"Infusion Set Type",BG$15='Drop down Lists'!$C$4,"Infusion Set Type",BG$15='Drop down Lists'!$C$6,"I-Port Set Type",BG$15='Drop down Lists'!$C$7,"Please Select therapy Type Above",BG$15='Drop down Lists'!$C$2,"Please Select therapy type above",BG$15='Drop down Lists'!$C$5,"Infusion Set Type",BG$15='Drop down Lists'!$C$8,"Infusion Set Type")</f>
        <v>Please Select therapy type above</v>
      </c>
      <c r="BH53" s="132" t="s">
        <v>29</v>
      </c>
      <c r="BJ53" s="183" t="str" cm="1">
        <f t="array" ref="BJ53">_xlfn.IFS(BJ$15='Drop down Lists'!$C$3,"Infusion Set Type",BJ$15='Drop down Lists'!$C$4,"Infusion Set Type",BJ$15='Drop down Lists'!$C$6,"I-Port Set Type",BJ$15='Drop down Lists'!$C$7,"Please Select therapy Type Above",BJ$15='Drop down Lists'!$C$2,"Please Select therapy type above",BJ$15='Drop down Lists'!$C$5,"Infusion Set Type",BJ$15='Drop down Lists'!$C$8,"Infusion Set Type")</f>
        <v>Please Select therapy type above</v>
      </c>
      <c r="BK53" s="132" t="s">
        <v>29</v>
      </c>
      <c r="BM53" s="183" t="str" cm="1">
        <f t="array" ref="BM53">_xlfn.IFS(BM$15='Drop down Lists'!$C$3,"Infusion Set Type",BM$15='Drop down Lists'!$C$4,"Infusion Set Type",BM$15='Drop down Lists'!$C$6,"I-Port Set Type",BM$15='Drop down Lists'!$C$7,"Please Select therapy Type Above",BM$15='Drop down Lists'!$C$2,"Please Select therapy type above",BM$15='Drop down Lists'!$C$5,"Infusion Set Type",BM$15='Drop down Lists'!$C$8,"Infusion Set Type")</f>
        <v>Please Select therapy type above</v>
      </c>
      <c r="BN53" s="132" t="s">
        <v>29</v>
      </c>
    </row>
    <row r="54" spans="1:69" ht="15" customHeight="1" x14ac:dyDescent="0.25">
      <c r="C54" s="305"/>
      <c r="D54" s="306"/>
      <c r="E54" s="306"/>
      <c r="F54" s="307"/>
      <c r="G54" s="83"/>
      <c r="H54" s="183" t="s">
        <v>105</v>
      </c>
      <c r="I54" s="131" t="s">
        <v>29</v>
      </c>
      <c r="K54" s="183" t="s">
        <v>105</v>
      </c>
      <c r="L54" s="131" t="s">
        <v>29</v>
      </c>
      <c r="N54" s="183" t="s">
        <v>105</v>
      </c>
      <c r="O54" s="131" t="s">
        <v>29</v>
      </c>
      <c r="Q54" s="183" t="s">
        <v>105</v>
      </c>
      <c r="R54" s="131" t="s">
        <v>29</v>
      </c>
      <c r="T54" s="183" t="s">
        <v>105</v>
      </c>
      <c r="U54" s="131" t="s">
        <v>29</v>
      </c>
      <c r="W54" s="183" t="s">
        <v>105</v>
      </c>
      <c r="X54" s="131" t="s">
        <v>29</v>
      </c>
      <c r="Z54" s="183" t="s">
        <v>105</v>
      </c>
      <c r="AA54" s="131" t="s">
        <v>29</v>
      </c>
      <c r="AC54" s="183" t="s">
        <v>105</v>
      </c>
      <c r="AD54" s="131" t="s">
        <v>29</v>
      </c>
      <c r="AF54" s="183" t="s">
        <v>105</v>
      </c>
      <c r="AG54" s="131" t="s">
        <v>29</v>
      </c>
      <c r="AI54" s="183" t="s">
        <v>105</v>
      </c>
      <c r="AJ54" s="131" t="s">
        <v>29</v>
      </c>
      <c r="AL54" s="183" t="s">
        <v>105</v>
      </c>
      <c r="AM54" s="131" t="s">
        <v>29</v>
      </c>
      <c r="AO54" s="183" t="s">
        <v>105</v>
      </c>
      <c r="AP54" s="131" t="s">
        <v>29</v>
      </c>
      <c r="AR54" s="183" t="s">
        <v>105</v>
      </c>
      <c r="AS54" s="131" t="s">
        <v>29</v>
      </c>
      <c r="AU54" s="183" t="s">
        <v>105</v>
      </c>
      <c r="AV54" s="131" t="s">
        <v>29</v>
      </c>
      <c r="AX54" s="183" t="s">
        <v>105</v>
      </c>
      <c r="AY54" s="131" t="s">
        <v>29</v>
      </c>
      <c r="BA54" s="183" t="s">
        <v>105</v>
      </c>
      <c r="BB54" s="131" t="s">
        <v>29</v>
      </c>
      <c r="BD54" s="183" t="s">
        <v>105</v>
      </c>
      <c r="BE54" s="131" t="s">
        <v>29</v>
      </c>
      <c r="BG54" s="183" t="s">
        <v>105</v>
      </c>
      <c r="BH54" s="131" t="s">
        <v>29</v>
      </c>
      <c r="BJ54" s="183" t="s">
        <v>105</v>
      </c>
      <c r="BK54" s="131" t="s">
        <v>29</v>
      </c>
      <c r="BM54" s="183" t="s">
        <v>105</v>
      </c>
      <c r="BN54" s="131" t="s">
        <v>29</v>
      </c>
    </row>
    <row r="55" spans="1:69" ht="30" customHeight="1" x14ac:dyDescent="0.2">
      <c r="C55" s="305"/>
      <c r="D55" s="306"/>
      <c r="E55" s="306"/>
      <c r="F55" s="307"/>
      <c r="G55" s="83"/>
      <c r="H55" s="244" t="s">
        <v>314</v>
      </c>
      <c r="I55" s="245" t="s">
        <v>29</v>
      </c>
      <c r="K55" s="244" t="s">
        <v>314</v>
      </c>
      <c r="L55" s="245" t="s">
        <v>29</v>
      </c>
      <c r="N55" s="244" t="s">
        <v>314</v>
      </c>
      <c r="O55" s="245" t="s">
        <v>29</v>
      </c>
      <c r="Q55" s="244" t="s">
        <v>314</v>
      </c>
      <c r="R55" s="245" t="s">
        <v>29</v>
      </c>
      <c r="T55" s="244" t="s">
        <v>314</v>
      </c>
      <c r="U55" s="245" t="s">
        <v>29</v>
      </c>
      <c r="W55" s="244" t="s">
        <v>314</v>
      </c>
      <c r="X55" s="245" t="s">
        <v>29</v>
      </c>
      <c r="Z55" s="244" t="s">
        <v>314</v>
      </c>
      <c r="AA55" s="245" t="s">
        <v>29</v>
      </c>
      <c r="AC55" s="244" t="s">
        <v>314</v>
      </c>
      <c r="AD55" s="245" t="s">
        <v>29</v>
      </c>
      <c r="AF55" s="244" t="s">
        <v>314</v>
      </c>
      <c r="AG55" s="245" t="s">
        <v>29</v>
      </c>
      <c r="AI55" s="244" t="s">
        <v>314</v>
      </c>
      <c r="AJ55" s="245" t="s">
        <v>29</v>
      </c>
      <c r="AL55" s="244" t="s">
        <v>314</v>
      </c>
      <c r="AM55" s="245" t="s">
        <v>29</v>
      </c>
      <c r="AO55" s="244" t="s">
        <v>314</v>
      </c>
      <c r="AP55" s="245" t="s">
        <v>29</v>
      </c>
      <c r="AR55" s="244" t="s">
        <v>314</v>
      </c>
      <c r="AS55" s="245" t="s">
        <v>29</v>
      </c>
      <c r="AU55" s="244" t="s">
        <v>314</v>
      </c>
      <c r="AV55" s="245" t="s">
        <v>29</v>
      </c>
      <c r="AX55" s="244" t="s">
        <v>314</v>
      </c>
      <c r="AY55" s="245" t="s">
        <v>29</v>
      </c>
      <c r="BA55" s="244" t="s">
        <v>314</v>
      </c>
      <c r="BB55" s="245" t="s">
        <v>29</v>
      </c>
      <c r="BD55" s="244" t="s">
        <v>314</v>
      </c>
      <c r="BE55" s="245" t="s">
        <v>29</v>
      </c>
      <c r="BG55" s="244" t="s">
        <v>314</v>
      </c>
      <c r="BH55" s="245" t="s">
        <v>29</v>
      </c>
      <c r="BJ55" s="244" t="s">
        <v>314</v>
      </c>
      <c r="BK55" s="245" t="s">
        <v>29</v>
      </c>
      <c r="BM55" s="244" t="s">
        <v>314</v>
      </c>
      <c r="BN55" s="245" t="s">
        <v>29</v>
      </c>
    </row>
    <row r="56" spans="1:69" ht="33" customHeight="1" x14ac:dyDescent="0.2">
      <c r="C56" s="305"/>
      <c r="D56" s="306"/>
      <c r="E56" s="306"/>
      <c r="F56" s="307"/>
      <c r="G56" s="83"/>
      <c r="H56" s="183" t="s">
        <v>7</v>
      </c>
      <c r="I56" s="132" t="s">
        <v>29</v>
      </c>
      <c r="K56" s="183" t="s">
        <v>7</v>
      </c>
      <c r="L56" s="132" t="s">
        <v>29</v>
      </c>
      <c r="N56" s="183" t="s">
        <v>7</v>
      </c>
      <c r="O56" s="132" t="s">
        <v>29</v>
      </c>
      <c r="Q56" s="183" t="s">
        <v>7</v>
      </c>
      <c r="R56" s="132" t="s">
        <v>29</v>
      </c>
      <c r="T56" s="183" t="s">
        <v>7</v>
      </c>
      <c r="U56" s="132" t="s">
        <v>29</v>
      </c>
      <c r="W56" s="183" t="s">
        <v>7</v>
      </c>
      <c r="X56" s="132" t="s">
        <v>29</v>
      </c>
      <c r="Z56" s="183" t="s">
        <v>7</v>
      </c>
      <c r="AA56" s="132" t="s">
        <v>29</v>
      </c>
      <c r="AC56" s="183" t="s">
        <v>7</v>
      </c>
      <c r="AD56" s="132" t="s">
        <v>29</v>
      </c>
      <c r="AF56" s="183" t="s">
        <v>7</v>
      </c>
      <c r="AG56" s="132" t="s">
        <v>29</v>
      </c>
      <c r="AI56" s="183" t="s">
        <v>7</v>
      </c>
      <c r="AJ56" s="132" t="s">
        <v>29</v>
      </c>
      <c r="AL56" s="183" t="s">
        <v>7</v>
      </c>
      <c r="AM56" s="132" t="s">
        <v>29</v>
      </c>
      <c r="AO56" s="183" t="s">
        <v>7</v>
      </c>
      <c r="AP56" s="132" t="s">
        <v>29</v>
      </c>
      <c r="AR56" s="183" t="s">
        <v>7</v>
      </c>
      <c r="AS56" s="132" t="s">
        <v>29</v>
      </c>
      <c r="AU56" s="183" t="s">
        <v>7</v>
      </c>
      <c r="AV56" s="132" t="s">
        <v>29</v>
      </c>
      <c r="AX56" s="183" t="s">
        <v>7</v>
      </c>
      <c r="AY56" s="132" t="s">
        <v>29</v>
      </c>
      <c r="BA56" s="183" t="s">
        <v>7</v>
      </c>
      <c r="BB56" s="132" t="s">
        <v>29</v>
      </c>
      <c r="BD56" s="183" t="s">
        <v>7</v>
      </c>
      <c r="BE56" s="132" t="s">
        <v>29</v>
      </c>
      <c r="BG56" s="183" t="s">
        <v>7</v>
      </c>
      <c r="BH56" s="132" t="s">
        <v>29</v>
      </c>
      <c r="BJ56" s="183" t="s">
        <v>7</v>
      </c>
      <c r="BK56" s="132" t="s">
        <v>29</v>
      </c>
      <c r="BM56" s="183" t="s">
        <v>7</v>
      </c>
      <c r="BN56" s="132" t="s">
        <v>29</v>
      </c>
    </row>
    <row r="57" spans="1:69" ht="15" customHeight="1" x14ac:dyDescent="0.25">
      <c r="C57" s="305"/>
      <c r="D57" s="306"/>
      <c r="E57" s="306"/>
      <c r="F57" s="307"/>
      <c r="G57" s="83"/>
      <c r="H57" s="183" t="s">
        <v>105</v>
      </c>
      <c r="I57" s="131" t="s">
        <v>29</v>
      </c>
      <c r="K57" s="183" t="s">
        <v>105</v>
      </c>
      <c r="L57" s="131" t="s">
        <v>29</v>
      </c>
      <c r="N57" s="183" t="s">
        <v>105</v>
      </c>
      <c r="O57" s="131" t="s">
        <v>29</v>
      </c>
      <c r="Q57" s="183" t="s">
        <v>105</v>
      </c>
      <c r="R57" s="131" t="s">
        <v>29</v>
      </c>
      <c r="T57" s="183" t="s">
        <v>105</v>
      </c>
      <c r="U57" s="131" t="s">
        <v>29</v>
      </c>
      <c r="W57" s="183" t="s">
        <v>105</v>
      </c>
      <c r="X57" s="131" t="s">
        <v>29</v>
      </c>
      <c r="Z57" s="183" t="s">
        <v>105</v>
      </c>
      <c r="AA57" s="131" t="s">
        <v>29</v>
      </c>
      <c r="AC57" s="183" t="s">
        <v>105</v>
      </c>
      <c r="AD57" s="131" t="s">
        <v>29</v>
      </c>
      <c r="AF57" s="183" t="s">
        <v>105</v>
      </c>
      <c r="AG57" s="131" t="s">
        <v>29</v>
      </c>
      <c r="AI57" s="183" t="s">
        <v>105</v>
      </c>
      <c r="AJ57" s="131" t="s">
        <v>29</v>
      </c>
      <c r="AL57" s="183" t="s">
        <v>105</v>
      </c>
      <c r="AM57" s="131" t="s">
        <v>29</v>
      </c>
      <c r="AO57" s="183" t="s">
        <v>105</v>
      </c>
      <c r="AP57" s="131" t="s">
        <v>29</v>
      </c>
      <c r="AR57" s="183" t="s">
        <v>105</v>
      </c>
      <c r="AS57" s="131" t="s">
        <v>29</v>
      </c>
      <c r="AU57" s="183" t="s">
        <v>105</v>
      </c>
      <c r="AV57" s="131" t="s">
        <v>29</v>
      </c>
      <c r="AX57" s="183" t="s">
        <v>105</v>
      </c>
      <c r="AY57" s="131" t="s">
        <v>29</v>
      </c>
      <c r="BA57" s="183" t="s">
        <v>105</v>
      </c>
      <c r="BB57" s="131" t="s">
        <v>29</v>
      </c>
      <c r="BD57" s="183" t="s">
        <v>105</v>
      </c>
      <c r="BE57" s="131" t="s">
        <v>29</v>
      </c>
      <c r="BG57" s="183" t="s">
        <v>105</v>
      </c>
      <c r="BH57" s="131" t="s">
        <v>29</v>
      </c>
      <c r="BJ57" s="183" t="s">
        <v>105</v>
      </c>
      <c r="BK57" s="131" t="s">
        <v>29</v>
      </c>
      <c r="BM57" s="183" t="s">
        <v>105</v>
      </c>
      <c r="BN57" s="131" t="s">
        <v>29</v>
      </c>
    </row>
    <row r="58" spans="1:69" ht="15" customHeight="1" x14ac:dyDescent="0.25">
      <c r="C58" s="305"/>
      <c r="D58" s="306"/>
      <c r="E58" s="306"/>
      <c r="F58" s="307"/>
      <c r="G58" s="83"/>
      <c r="H58" s="183" t="s">
        <v>8</v>
      </c>
      <c r="I58" s="131" t="s">
        <v>29</v>
      </c>
      <c r="K58" s="183" t="s">
        <v>8</v>
      </c>
      <c r="L58" s="131" t="s">
        <v>29</v>
      </c>
      <c r="N58" s="183" t="s">
        <v>8</v>
      </c>
      <c r="O58" s="131" t="s">
        <v>29</v>
      </c>
      <c r="Q58" s="183" t="s">
        <v>8</v>
      </c>
      <c r="R58" s="131" t="s">
        <v>29</v>
      </c>
      <c r="T58" s="183" t="s">
        <v>8</v>
      </c>
      <c r="U58" s="131" t="s">
        <v>29</v>
      </c>
      <c r="W58" s="183" t="s">
        <v>8</v>
      </c>
      <c r="X58" s="131" t="s">
        <v>29</v>
      </c>
      <c r="Z58" s="183" t="s">
        <v>8</v>
      </c>
      <c r="AA58" s="131" t="s">
        <v>29</v>
      </c>
      <c r="AC58" s="183" t="s">
        <v>8</v>
      </c>
      <c r="AD58" s="131" t="s">
        <v>29</v>
      </c>
      <c r="AF58" s="183" t="s">
        <v>8</v>
      </c>
      <c r="AG58" s="131" t="s">
        <v>29</v>
      </c>
      <c r="AI58" s="183" t="s">
        <v>8</v>
      </c>
      <c r="AJ58" s="131" t="s">
        <v>29</v>
      </c>
      <c r="AL58" s="183" t="s">
        <v>8</v>
      </c>
      <c r="AM58" s="131" t="s">
        <v>29</v>
      </c>
      <c r="AO58" s="183" t="s">
        <v>8</v>
      </c>
      <c r="AP58" s="131" t="s">
        <v>29</v>
      </c>
      <c r="AR58" s="183" t="s">
        <v>8</v>
      </c>
      <c r="AS58" s="131" t="s">
        <v>29</v>
      </c>
      <c r="AU58" s="183" t="s">
        <v>8</v>
      </c>
      <c r="AV58" s="131" t="s">
        <v>29</v>
      </c>
      <c r="AX58" s="183" t="s">
        <v>8</v>
      </c>
      <c r="AY58" s="131" t="s">
        <v>29</v>
      </c>
      <c r="BA58" s="183" t="s">
        <v>8</v>
      </c>
      <c r="BB58" s="131" t="s">
        <v>29</v>
      </c>
      <c r="BD58" s="183" t="s">
        <v>8</v>
      </c>
      <c r="BE58" s="131" t="s">
        <v>29</v>
      </c>
      <c r="BG58" s="183" t="s">
        <v>8</v>
      </c>
      <c r="BH58" s="131" t="s">
        <v>29</v>
      </c>
      <c r="BJ58" s="183" t="s">
        <v>8</v>
      </c>
      <c r="BK58" s="131" t="s">
        <v>29</v>
      </c>
      <c r="BM58" s="183" t="s">
        <v>8</v>
      </c>
      <c r="BN58" s="131" t="s">
        <v>29</v>
      </c>
    </row>
    <row r="59" spans="1:69" ht="15" customHeight="1" x14ac:dyDescent="0.25">
      <c r="C59" s="305"/>
      <c r="D59" s="306"/>
      <c r="E59" s="306"/>
      <c r="F59" s="307"/>
      <c r="G59" s="83"/>
      <c r="H59" s="183" t="s">
        <v>105</v>
      </c>
      <c r="I59" s="131" t="s">
        <v>29</v>
      </c>
      <c r="K59" s="183" t="s">
        <v>105</v>
      </c>
      <c r="L59" s="131" t="s">
        <v>29</v>
      </c>
      <c r="N59" s="183" t="s">
        <v>105</v>
      </c>
      <c r="O59" s="131" t="s">
        <v>29</v>
      </c>
      <c r="Q59" s="183" t="s">
        <v>105</v>
      </c>
      <c r="R59" s="131" t="s">
        <v>29</v>
      </c>
      <c r="T59" s="183" t="s">
        <v>105</v>
      </c>
      <c r="U59" s="131" t="s">
        <v>29</v>
      </c>
      <c r="W59" s="183" t="s">
        <v>105</v>
      </c>
      <c r="X59" s="131" t="s">
        <v>29</v>
      </c>
      <c r="Z59" s="183" t="s">
        <v>105</v>
      </c>
      <c r="AA59" s="131" t="s">
        <v>29</v>
      </c>
      <c r="AC59" s="183" t="s">
        <v>105</v>
      </c>
      <c r="AD59" s="131" t="s">
        <v>29</v>
      </c>
      <c r="AF59" s="183" t="s">
        <v>105</v>
      </c>
      <c r="AG59" s="131" t="s">
        <v>29</v>
      </c>
      <c r="AI59" s="183" t="s">
        <v>105</v>
      </c>
      <c r="AJ59" s="131" t="s">
        <v>29</v>
      </c>
      <c r="AL59" s="183" t="s">
        <v>105</v>
      </c>
      <c r="AM59" s="131" t="s">
        <v>29</v>
      </c>
      <c r="AO59" s="183" t="s">
        <v>105</v>
      </c>
      <c r="AP59" s="131" t="s">
        <v>29</v>
      </c>
      <c r="AR59" s="183" t="s">
        <v>105</v>
      </c>
      <c r="AS59" s="131" t="s">
        <v>29</v>
      </c>
      <c r="AU59" s="183" t="s">
        <v>105</v>
      </c>
      <c r="AV59" s="131" t="s">
        <v>29</v>
      </c>
      <c r="AX59" s="183" t="s">
        <v>105</v>
      </c>
      <c r="AY59" s="131" t="s">
        <v>29</v>
      </c>
      <c r="BA59" s="183" t="s">
        <v>105</v>
      </c>
      <c r="BB59" s="131" t="s">
        <v>29</v>
      </c>
      <c r="BD59" s="183" t="s">
        <v>105</v>
      </c>
      <c r="BE59" s="131" t="s">
        <v>29</v>
      </c>
      <c r="BG59" s="183" t="s">
        <v>105</v>
      </c>
      <c r="BH59" s="131" t="s">
        <v>29</v>
      </c>
      <c r="BJ59" s="183" t="s">
        <v>105</v>
      </c>
      <c r="BK59" s="131" t="s">
        <v>29</v>
      </c>
      <c r="BM59" s="183" t="s">
        <v>105</v>
      </c>
      <c r="BN59" s="131" t="s">
        <v>29</v>
      </c>
    </row>
    <row r="60" spans="1:69" ht="30" customHeight="1" x14ac:dyDescent="0.2">
      <c r="C60" s="305"/>
      <c r="D60" s="306"/>
      <c r="E60" s="306"/>
      <c r="F60" s="307"/>
      <c r="G60" s="83"/>
      <c r="H60" s="304" t="s">
        <v>111</v>
      </c>
      <c r="I60" s="133" t="s">
        <v>29</v>
      </c>
      <c r="K60" s="304" t="s">
        <v>111</v>
      </c>
      <c r="L60" s="133" t="s">
        <v>29</v>
      </c>
      <c r="N60" s="304" t="s">
        <v>111</v>
      </c>
      <c r="O60" s="133" t="s">
        <v>29</v>
      </c>
      <c r="Q60" s="304" t="s">
        <v>111</v>
      </c>
      <c r="R60" s="133" t="s">
        <v>29</v>
      </c>
      <c r="T60" s="304" t="s">
        <v>111</v>
      </c>
      <c r="U60" s="133" t="s">
        <v>29</v>
      </c>
      <c r="W60" s="304" t="s">
        <v>111</v>
      </c>
      <c r="X60" s="133" t="s">
        <v>29</v>
      </c>
      <c r="Z60" s="304" t="s">
        <v>111</v>
      </c>
      <c r="AA60" s="133" t="s">
        <v>29</v>
      </c>
      <c r="AC60" s="304" t="s">
        <v>111</v>
      </c>
      <c r="AD60" s="133" t="s">
        <v>29</v>
      </c>
      <c r="AF60" s="304" t="s">
        <v>111</v>
      </c>
      <c r="AG60" s="133" t="s">
        <v>29</v>
      </c>
      <c r="AI60" s="304" t="s">
        <v>111</v>
      </c>
      <c r="AJ60" s="133" t="s">
        <v>29</v>
      </c>
      <c r="AL60" s="304" t="s">
        <v>111</v>
      </c>
      <c r="AM60" s="133" t="s">
        <v>29</v>
      </c>
      <c r="AO60" s="304" t="s">
        <v>111</v>
      </c>
      <c r="AP60" s="133" t="s">
        <v>29</v>
      </c>
      <c r="AR60" s="304" t="s">
        <v>111</v>
      </c>
      <c r="AS60" s="133" t="s">
        <v>29</v>
      </c>
      <c r="AU60" s="304" t="s">
        <v>111</v>
      </c>
      <c r="AV60" s="133" t="s">
        <v>29</v>
      </c>
      <c r="AX60" s="304" t="s">
        <v>111</v>
      </c>
      <c r="AY60" s="133" t="s">
        <v>29</v>
      </c>
      <c r="BA60" s="304" t="s">
        <v>111</v>
      </c>
      <c r="BB60" s="133" t="s">
        <v>29</v>
      </c>
      <c r="BD60" s="304" t="s">
        <v>111</v>
      </c>
      <c r="BE60" s="133" t="s">
        <v>29</v>
      </c>
      <c r="BG60" s="304" t="s">
        <v>111</v>
      </c>
      <c r="BH60" s="133" t="s">
        <v>29</v>
      </c>
      <c r="BJ60" s="304" t="s">
        <v>111</v>
      </c>
      <c r="BK60" s="133" t="s">
        <v>29</v>
      </c>
      <c r="BM60" s="304" t="s">
        <v>111</v>
      </c>
      <c r="BN60" s="133" t="s">
        <v>29</v>
      </c>
    </row>
    <row r="61" spans="1:69" ht="42.75" customHeight="1" x14ac:dyDescent="0.2">
      <c r="C61" s="305"/>
      <c r="D61" s="306"/>
      <c r="E61" s="306"/>
      <c r="F61" s="307"/>
      <c r="G61" s="83"/>
      <c r="H61" s="304"/>
      <c r="I61" s="125" t="str">
        <f>IF(I60='Drop down Lists'!$F$3,"Please inform the patient that they will not need to place an order with our customer service team.","")</f>
        <v/>
      </c>
      <c r="K61" s="304"/>
      <c r="L61" s="125" t="str">
        <f>IF(L60='Drop down Lists'!$F$3,"Please inform the patient that they will not need to place an order with our customer service team.","")</f>
        <v/>
      </c>
      <c r="N61" s="304"/>
      <c r="O61" s="125" t="str">
        <f>IF(O60='Drop down Lists'!$F$3,"Please inform the patient that they will not need to place an order with our customer service team.","")</f>
        <v/>
      </c>
      <c r="Q61" s="304"/>
      <c r="R61" s="125" t="str">
        <f>IF(R60='Drop down Lists'!$F$3,"Please inform the patient that they will not need to place an order with our customer service team.","")</f>
        <v/>
      </c>
      <c r="T61" s="304"/>
      <c r="U61" s="125" t="str">
        <f>IF(U60='Drop down Lists'!$F$3,"Please inform the patient that they will not need to place an order with our customer service team.","")</f>
        <v/>
      </c>
      <c r="W61" s="304"/>
      <c r="X61" s="125" t="str">
        <f>IF(X60='Drop down Lists'!$F$3,"Please inform the patient that they will not need to place an order with our customer service team.","")</f>
        <v/>
      </c>
      <c r="Z61" s="304"/>
      <c r="AA61" s="125" t="str">
        <f>IF(AA60='Drop down Lists'!$F$3,"Please inform the patient that they will not need to place an order with our customer service team.","")</f>
        <v/>
      </c>
      <c r="AC61" s="304"/>
      <c r="AD61" s="125" t="str">
        <f>IF(AD60='Drop down Lists'!$F$3,"Please inform the patient that they will not need to place an order with our customer service team.","")</f>
        <v/>
      </c>
      <c r="AF61" s="304"/>
      <c r="AG61" s="125" t="str">
        <f>IF(AG60='Drop down Lists'!$F$3,"Please inform the patient that they will not need to place an order with our customer service team.","")</f>
        <v/>
      </c>
      <c r="AI61" s="304"/>
      <c r="AJ61" s="125" t="str">
        <f>IF(AJ60='Drop down Lists'!$F$3,"Please inform the patient that they will not need to place an order with our customer service team.","")</f>
        <v/>
      </c>
      <c r="AL61" s="304"/>
      <c r="AM61" s="125" t="str">
        <f>IF(AM60='Drop down Lists'!$F$3,"Please inform the patient that they will not need to place an order with our customer service team.","")</f>
        <v/>
      </c>
      <c r="AO61" s="304"/>
      <c r="AP61" s="125" t="str">
        <f>IF(AP60='Drop down Lists'!$F$3,"Please inform the patient that they will not need to place an order with our customer service team.","")</f>
        <v/>
      </c>
      <c r="AR61" s="304"/>
      <c r="AS61" s="125" t="str">
        <f>IF(AS60='Drop down Lists'!$F$3,"Please inform the patient that they will not need to place an order with our customer service team.","")</f>
        <v/>
      </c>
      <c r="AU61" s="304"/>
      <c r="AV61" s="125" t="str">
        <f>IF(AV60='Drop down Lists'!$F$3,"Please inform the patient that they will not need to place an order with our customer service team.","")</f>
        <v/>
      </c>
      <c r="AX61" s="304"/>
      <c r="AY61" s="125" t="str">
        <f>IF(AY60='Drop down Lists'!$F$3,"Please inform the patient that they will not need to place an order with our customer service team.","")</f>
        <v/>
      </c>
      <c r="BA61" s="304"/>
      <c r="BB61" s="125" t="str">
        <f>IF(BB60='Drop down Lists'!$F$3,"Please inform the patient that they will not need to place an order with our customer service team.","")</f>
        <v/>
      </c>
      <c r="BD61" s="304"/>
      <c r="BE61" s="125" t="str">
        <f>IF(BE60='Drop down Lists'!$F$3,"Please inform the patient that they will not need to place an order with our customer service team.","")</f>
        <v/>
      </c>
      <c r="BG61" s="304"/>
      <c r="BH61" s="125" t="str">
        <f>IF(BH60='Drop down Lists'!$F$3,"Please inform the patient that they will not need to place an order with our customer service team.","")</f>
        <v/>
      </c>
      <c r="BJ61" s="304"/>
      <c r="BK61" s="125" t="str">
        <f>IF(BK60='Drop down Lists'!$F$3,"Please inform the patient that they will not need to place an order with our customer service team.","")</f>
        <v/>
      </c>
      <c r="BM61" s="304"/>
      <c r="BN61" s="125" t="str">
        <f>IF(BN60='Drop down Lists'!$F$3,"Please inform the patient that they will not need to place an order with our customer service team.","")</f>
        <v/>
      </c>
    </row>
    <row r="62" spans="1:69" ht="36" customHeight="1" x14ac:dyDescent="0.2">
      <c r="C62" s="305"/>
      <c r="D62" s="306"/>
      <c r="E62" s="306"/>
      <c r="F62" s="307"/>
      <c r="G62" s="83"/>
      <c r="H62" s="184" t="s">
        <v>148</v>
      </c>
      <c r="I62" s="233" t="s">
        <v>29</v>
      </c>
      <c r="K62" s="237" t="s">
        <v>148</v>
      </c>
      <c r="L62" s="233" t="s">
        <v>29</v>
      </c>
      <c r="N62" s="237" t="s">
        <v>148</v>
      </c>
      <c r="O62" s="233" t="s">
        <v>29</v>
      </c>
      <c r="Q62" s="237" t="s">
        <v>148</v>
      </c>
      <c r="R62" s="233" t="s">
        <v>29</v>
      </c>
      <c r="T62" s="237" t="s">
        <v>148</v>
      </c>
      <c r="U62" s="233" t="s">
        <v>29</v>
      </c>
      <c r="W62" s="237" t="s">
        <v>148</v>
      </c>
      <c r="X62" s="233" t="s">
        <v>29</v>
      </c>
      <c r="Z62" s="237" t="s">
        <v>148</v>
      </c>
      <c r="AA62" s="233" t="s">
        <v>29</v>
      </c>
      <c r="AC62" s="237" t="s">
        <v>148</v>
      </c>
      <c r="AD62" s="233" t="s">
        <v>29</v>
      </c>
      <c r="AF62" s="237" t="s">
        <v>148</v>
      </c>
      <c r="AG62" s="233" t="s">
        <v>29</v>
      </c>
      <c r="AI62" s="237" t="s">
        <v>148</v>
      </c>
      <c r="AJ62" s="233" t="s">
        <v>29</v>
      </c>
      <c r="AL62" s="237" t="s">
        <v>148</v>
      </c>
      <c r="AM62" s="233" t="s">
        <v>29</v>
      </c>
      <c r="AO62" s="237" t="s">
        <v>148</v>
      </c>
      <c r="AP62" s="233" t="s">
        <v>29</v>
      </c>
      <c r="AR62" s="237" t="s">
        <v>148</v>
      </c>
      <c r="AS62" s="233" t="s">
        <v>29</v>
      </c>
      <c r="AU62" s="237" t="s">
        <v>148</v>
      </c>
      <c r="AV62" s="233" t="s">
        <v>29</v>
      </c>
      <c r="AX62" s="237" t="s">
        <v>148</v>
      </c>
      <c r="AY62" s="233" t="s">
        <v>29</v>
      </c>
      <c r="BA62" s="237" t="s">
        <v>148</v>
      </c>
      <c r="BB62" s="233" t="s">
        <v>29</v>
      </c>
      <c r="BD62" s="237" t="s">
        <v>148</v>
      </c>
      <c r="BE62" s="233" t="s">
        <v>29</v>
      </c>
      <c r="BG62" s="237" t="s">
        <v>148</v>
      </c>
      <c r="BH62" s="233" t="s">
        <v>29</v>
      </c>
      <c r="BJ62" s="237" t="s">
        <v>148</v>
      </c>
      <c r="BK62" s="233" t="s">
        <v>29</v>
      </c>
      <c r="BM62" s="237" t="s">
        <v>148</v>
      </c>
      <c r="BN62" s="233" t="s">
        <v>29</v>
      </c>
    </row>
    <row r="63" spans="1:69" ht="48" customHeight="1" x14ac:dyDescent="0.2">
      <c r="C63" s="305"/>
      <c r="D63" s="306"/>
      <c r="E63" s="306"/>
      <c r="F63" s="307"/>
      <c r="G63" s="83"/>
      <c r="H63" s="210" t="s">
        <v>290</v>
      </c>
      <c r="I63" s="132" t="s">
        <v>29</v>
      </c>
      <c r="K63" s="237" t="s">
        <v>290</v>
      </c>
      <c r="L63" s="132" t="s">
        <v>29</v>
      </c>
      <c r="N63" s="237" t="s">
        <v>290</v>
      </c>
      <c r="O63" s="132" t="s">
        <v>29</v>
      </c>
      <c r="Q63" s="237" t="s">
        <v>290</v>
      </c>
      <c r="R63" s="132" t="s">
        <v>29</v>
      </c>
      <c r="T63" s="237" t="s">
        <v>290</v>
      </c>
      <c r="U63" s="132" t="s">
        <v>29</v>
      </c>
      <c r="W63" s="237" t="s">
        <v>290</v>
      </c>
      <c r="X63" s="132" t="s">
        <v>29</v>
      </c>
      <c r="Z63" s="237" t="s">
        <v>290</v>
      </c>
      <c r="AA63" s="132" t="s">
        <v>29</v>
      </c>
      <c r="AC63" s="237" t="s">
        <v>290</v>
      </c>
      <c r="AD63" s="132" t="s">
        <v>29</v>
      </c>
      <c r="AF63" s="237" t="s">
        <v>290</v>
      </c>
      <c r="AG63" s="132" t="s">
        <v>29</v>
      </c>
      <c r="AI63" s="237" t="s">
        <v>290</v>
      </c>
      <c r="AJ63" s="132" t="s">
        <v>29</v>
      </c>
      <c r="AL63" s="237" t="s">
        <v>290</v>
      </c>
      <c r="AM63" s="132" t="s">
        <v>29</v>
      </c>
      <c r="AO63" s="237" t="s">
        <v>290</v>
      </c>
      <c r="AP63" s="132" t="s">
        <v>29</v>
      </c>
      <c r="AR63" s="237" t="s">
        <v>290</v>
      </c>
      <c r="AS63" s="132" t="s">
        <v>29</v>
      </c>
      <c r="AU63" s="237" t="s">
        <v>290</v>
      </c>
      <c r="AV63" s="132" t="s">
        <v>29</v>
      </c>
      <c r="AX63" s="237" t="s">
        <v>290</v>
      </c>
      <c r="AY63" s="132" t="s">
        <v>29</v>
      </c>
      <c r="BA63" s="237" t="s">
        <v>290</v>
      </c>
      <c r="BB63" s="132" t="s">
        <v>29</v>
      </c>
      <c r="BD63" s="237" t="s">
        <v>290</v>
      </c>
      <c r="BE63" s="132" t="s">
        <v>29</v>
      </c>
      <c r="BG63" s="237" t="s">
        <v>290</v>
      </c>
      <c r="BH63" s="132" t="s">
        <v>29</v>
      </c>
      <c r="BJ63" s="237" t="s">
        <v>290</v>
      </c>
      <c r="BK63" s="132" t="s">
        <v>29</v>
      </c>
      <c r="BM63" s="237" t="s">
        <v>290</v>
      </c>
      <c r="BN63" s="132" t="s">
        <v>29</v>
      </c>
    </row>
    <row r="64" spans="1:69" ht="30" customHeight="1" x14ac:dyDescent="0.2">
      <c r="C64" s="305"/>
      <c r="D64" s="306"/>
      <c r="E64" s="306"/>
      <c r="F64" s="307"/>
      <c r="G64" s="83"/>
      <c r="H64" s="237" t="s">
        <v>315</v>
      </c>
      <c r="I64" s="132" t="s">
        <v>29</v>
      </c>
      <c r="K64" s="237" t="s">
        <v>315</v>
      </c>
      <c r="L64" s="132" t="s">
        <v>29</v>
      </c>
      <c r="N64" s="237" t="s">
        <v>315</v>
      </c>
      <c r="O64" s="132" t="s">
        <v>29</v>
      </c>
      <c r="Q64" s="237" t="s">
        <v>315</v>
      </c>
      <c r="R64" s="132" t="s">
        <v>29</v>
      </c>
      <c r="T64" s="237" t="s">
        <v>315</v>
      </c>
      <c r="U64" s="132" t="s">
        <v>29</v>
      </c>
      <c r="W64" s="237" t="s">
        <v>315</v>
      </c>
      <c r="X64" s="132" t="s">
        <v>29</v>
      </c>
      <c r="Z64" s="237" t="s">
        <v>315</v>
      </c>
      <c r="AA64" s="132" t="s">
        <v>29</v>
      </c>
      <c r="AC64" s="237" t="s">
        <v>315</v>
      </c>
      <c r="AD64" s="132" t="s">
        <v>29</v>
      </c>
      <c r="AF64" s="237" t="s">
        <v>315</v>
      </c>
      <c r="AG64" s="132" t="s">
        <v>29</v>
      </c>
      <c r="AI64" s="237" t="s">
        <v>315</v>
      </c>
      <c r="AJ64" s="132" t="s">
        <v>29</v>
      </c>
      <c r="AL64" s="237" t="s">
        <v>315</v>
      </c>
      <c r="AM64" s="132" t="s">
        <v>29</v>
      </c>
      <c r="AO64" s="237" t="s">
        <v>315</v>
      </c>
      <c r="AP64" s="132" t="s">
        <v>29</v>
      </c>
      <c r="AR64" s="237" t="s">
        <v>315</v>
      </c>
      <c r="AS64" s="132" t="s">
        <v>29</v>
      </c>
      <c r="AU64" s="237" t="s">
        <v>315</v>
      </c>
      <c r="AV64" s="132" t="s">
        <v>29</v>
      </c>
      <c r="AX64" s="237" t="s">
        <v>315</v>
      </c>
      <c r="AY64" s="132" t="s">
        <v>29</v>
      </c>
      <c r="BA64" s="237" t="s">
        <v>315</v>
      </c>
      <c r="BB64" s="132" t="s">
        <v>29</v>
      </c>
      <c r="BD64" s="237" t="s">
        <v>315</v>
      </c>
      <c r="BE64" s="132" t="s">
        <v>29</v>
      </c>
      <c r="BG64" s="237" t="s">
        <v>315</v>
      </c>
      <c r="BH64" s="132" t="s">
        <v>29</v>
      </c>
      <c r="BJ64" s="237" t="s">
        <v>315</v>
      </c>
      <c r="BK64" s="132" t="s">
        <v>29</v>
      </c>
      <c r="BM64" s="237" t="s">
        <v>315</v>
      </c>
      <c r="BN64" s="132" t="s">
        <v>29</v>
      </c>
    </row>
    <row r="65" spans="1:69" s="91" customFormat="1" ht="30" customHeight="1" x14ac:dyDescent="0.2">
      <c r="A65" s="89"/>
      <c r="B65" s="90"/>
      <c r="C65" s="305"/>
      <c r="D65" s="306"/>
      <c r="E65" s="306"/>
      <c r="F65" s="307"/>
      <c r="G65" s="83"/>
      <c r="H65" s="184" t="str">
        <f>IF(H$15='Drop down Lists'!$C$7,"Guardian™ Connect Bundle","Transmitter Bundle")</f>
        <v>Transmitter Bundle</v>
      </c>
      <c r="I65" s="132" t="s">
        <v>29</v>
      </c>
      <c r="K65" s="237" t="str">
        <f>IF(K$15='Drop down Lists'!$C$7,"Guardian™ Connect Bundle","Transmitter Bundle")</f>
        <v>Transmitter Bundle</v>
      </c>
      <c r="L65" s="132" t="s">
        <v>29</v>
      </c>
      <c r="N65" s="237" t="str">
        <f>IF(N$15='Drop down Lists'!$C$7,"Guardian™ Connect Bundle","Transmitter Bundle")</f>
        <v>Transmitter Bundle</v>
      </c>
      <c r="O65" s="132" t="s">
        <v>29</v>
      </c>
      <c r="Q65" s="237" t="str">
        <f>IF(Q$15='Drop down Lists'!$C$7,"Guardian™ Connect Bundle","Transmitter Bundle")</f>
        <v>Transmitter Bundle</v>
      </c>
      <c r="R65" s="132" t="s">
        <v>29</v>
      </c>
      <c r="T65" s="237" t="str">
        <f>IF(T$15='Drop down Lists'!$C$7,"Guardian™ Connect Bundle","Transmitter Bundle")</f>
        <v>Transmitter Bundle</v>
      </c>
      <c r="U65" s="132" t="s">
        <v>29</v>
      </c>
      <c r="W65" s="237" t="str">
        <f>IF(W$15='Drop down Lists'!$C$7,"Guardian™ Connect Bundle","Transmitter Bundle")</f>
        <v>Transmitter Bundle</v>
      </c>
      <c r="X65" s="132" t="s">
        <v>29</v>
      </c>
      <c r="Z65" s="237" t="str">
        <f>IF(Z$15='Drop down Lists'!$C$7,"Guardian™ Connect Bundle","Transmitter Bundle")</f>
        <v>Transmitter Bundle</v>
      </c>
      <c r="AA65" s="132" t="s">
        <v>29</v>
      </c>
      <c r="AC65" s="237" t="str">
        <f>IF(AC$15='Drop down Lists'!$C$7,"Guardian™ Connect Bundle","Transmitter Bundle")</f>
        <v>Transmitter Bundle</v>
      </c>
      <c r="AD65" s="132" t="s">
        <v>29</v>
      </c>
      <c r="AF65" s="237" t="str">
        <f>IF(AF$15='Drop down Lists'!$C$7,"Guardian™ Connect Bundle","Transmitter Bundle")</f>
        <v>Transmitter Bundle</v>
      </c>
      <c r="AG65" s="132" t="s">
        <v>29</v>
      </c>
      <c r="AI65" s="237" t="str">
        <f>IF(AI$15='Drop down Lists'!$C$7,"Guardian™ Connect Bundle","Transmitter Bundle")</f>
        <v>Transmitter Bundle</v>
      </c>
      <c r="AJ65" s="132" t="s">
        <v>29</v>
      </c>
      <c r="AL65" s="237" t="str">
        <f>IF(AL$15='Drop down Lists'!$C$7,"Guardian™ Connect Bundle","Transmitter Bundle")</f>
        <v>Transmitter Bundle</v>
      </c>
      <c r="AM65" s="132" t="s">
        <v>29</v>
      </c>
      <c r="AO65" s="237" t="str">
        <f>IF(AO$15='Drop down Lists'!$C$7,"Guardian™ Connect Bundle","Transmitter Bundle")</f>
        <v>Transmitter Bundle</v>
      </c>
      <c r="AP65" s="132" t="s">
        <v>29</v>
      </c>
      <c r="AR65" s="237" t="str">
        <f>IF(AR$15='Drop down Lists'!$C$7,"Guardian™ Connect Bundle","Transmitter Bundle")</f>
        <v>Transmitter Bundle</v>
      </c>
      <c r="AS65" s="132" t="s">
        <v>29</v>
      </c>
      <c r="AU65" s="237" t="str">
        <f>IF(AU$15='Drop down Lists'!$C$7,"Guardian™ Connect Bundle","Transmitter Bundle")</f>
        <v>Transmitter Bundle</v>
      </c>
      <c r="AV65" s="132" t="s">
        <v>29</v>
      </c>
      <c r="AX65" s="237" t="str">
        <f>IF(AX$15='Drop down Lists'!$C$7,"Guardian™ Connect Bundle","Transmitter Bundle")</f>
        <v>Transmitter Bundle</v>
      </c>
      <c r="AY65" s="132" t="s">
        <v>29</v>
      </c>
      <c r="BA65" s="237" t="str">
        <f>IF(BA$15='Drop down Lists'!$C$7,"Guardian™ Connect Bundle","Transmitter Bundle")</f>
        <v>Transmitter Bundle</v>
      </c>
      <c r="BB65" s="132" t="s">
        <v>29</v>
      </c>
      <c r="BD65" s="237" t="str">
        <f>IF(BD$15='Drop down Lists'!$C$7,"Guardian™ Connect Bundle","Transmitter Bundle")</f>
        <v>Transmitter Bundle</v>
      </c>
      <c r="BE65" s="132" t="s">
        <v>29</v>
      </c>
      <c r="BG65" s="237" t="str">
        <f>IF(BG$15='Drop down Lists'!$C$7,"Guardian™ Connect Bundle","Transmitter Bundle")</f>
        <v>Transmitter Bundle</v>
      </c>
      <c r="BH65" s="132" t="s">
        <v>29</v>
      </c>
      <c r="BJ65" s="237" t="str">
        <f>IF(BJ$15='Drop down Lists'!$C$7,"Guardian™ Connect Bundle","Transmitter Bundle")</f>
        <v>Transmitter Bundle</v>
      </c>
      <c r="BK65" s="132" t="s">
        <v>29</v>
      </c>
      <c r="BM65" s="237" t="str">
        <f>IF(BM$15='Drop down Lists'!$C$7,"Guardian™ Connect Bundle","Transmitter Bundle")</f>
        <v>Transmitter Bundle</v>
      </c>
      <c r="BN65" s="132" t="s">
        <v>29</v>
      </c>
      <c r="BP65" s="90"/>
      <c r="BQ65" s="89"/>
    </row>
    <row r="66" spans="1:69" ht="39.950000000000003" customHeight="1" x14ac:dyDescent="0.2">
      <c r="C66" s="305"/>
      <c r="D66" s="306"/>
      <c r="E66" s="306"/>
      <c r="F66" s="307"/>
      <c r="G66" s="83"/>
      <c r="H66" s="304" t="str">
        <f>IF(H$15='Drop down Lists'!$C$7,"Guardian™ Connect Description","Transmitter Description")</f>
        <v>Transmitter Description</v>
      </c>
      <c r="I66" s="197" t="str">
        <f>IF(H$15='Drop down Lists'!$C$7,_xlfn.XLOOKUP('Medtronic Patient Data Form'!I$65,'Drop down Lists'!$AD$2:$AD$4,'Drop down Lists'!$AF$2:$AF$4),_xlfn.XLOOKUP('Medtronic Patient Data Form'!I$65,'Drop down Lists'!$AM$2:$AM$5,'Drop down Lists'!$AO$2:$AO$5))</f>
        <v xml:space="preserve"> </v>
      </c>
      <c r="J66" s="91"/>
      <c r="K66" s="304" t="str">
        <f>IF(K$15='Drop down Lists'!$C$7,"Guardian™ Connect Description","Transmitter Description")</f>
        <v>Transmitter Description</v>
      </c>
      <c r="L66" s="197" t="str">
        <f>IF(K$15='Drop down Lists'!$C$7,_xlfn.XLOOKUP('Medtronic Patient Data Form'!L$65,'Drop down Lists'!$AD$2:$AD$4,'Drop down Lists'!$AF$2:$AF$4),_xlfn.XLOOKUP('Medtronic Patient Data Form'!L$65,'Drop down Lists'!$AM$2:$AM$5,'Drop down Lists'!$AO$2:$AO$5))</f>
        <v xml:space="preserve"> </v>
      </c>
      <c r="M66" s="91"/>
      <c r="N66" s="304" t="str">
        <f>IF(N$15='Drop down Lists'!$C$7,"Guardian™ Connect Description","Transmitter Description")</f>
        <v>Transmitter Description</v>
      </c>
      <c r="O66" s="197" t="str">
        <f>IF(N$15='Drop down Lists'!$C$7,_xlfn.XLOOKUP('Medtronic Patient Data Form'!O$65,'Drop down Lists'!$AD$2:$AD$4,'Drop down Lists'!$AF$2:$AF$4),_xlfn.XLOOKUP('Medtronic Patient Data Form'!O$65,'Drop down Lists'!$AM$2:$AM$5,'Drop down Lists'!$AO$2:$AO$5))</f>
        <v xml:space="preserve"> </v>
      </c>
      <c r="P66" s="91"/>
      <c r="Q66" s="304" t="str">
        <f>IF(Q$15='Drop down Lists'!$C$7,"Guardian™ Connect Description","Transmitter Description")</f>
        <v>Transmitter Description</v>
      </c>
      <c r="R66" s="197" t="str">
        <f>IF(Q$15='Drop down Lists'!$C$7,_xlfn.XLOOKUP('Medtronic Patient Data Form'!R$65,'Drop down Lists'!$AD$2:$AD$4,'Drop down Lists'!$AF$2:$AF$4),_xlfn.XLOOKUP('Medtronic Patient Data Form'!R$65,'Drop down Lists'!$AM$2:$AM$5,'Drop down Lists'!$AO$2:$AO$5))</f>
        <v xml:space="preserve"> </v>
      </c>
      <c r="S66" s="91"/>
      <c r="T66" s="304" t="str">
        <f>IF(T$15='Drop down Lists'!$C$7,"Guardian™ Connect Description","Transmitter Description")</f>
        <v>Transmitter Description</v>
      </c>
      <c r="U66" s="197" t="str">
        <f>IF(T$15='Drop down Lists'!$C$7,_xlfn.XLOOKUP('Medtronic Patient Data Form'!U$65,'Drop down Lists'!$AD$2:$AD$4,'Drop down Lists'!$AF$2:$AF$4),_xlfn.XLOOKUP('Medtronic Patient Data Form'!U$65,'Drop down Lists'!$AM$2:$AM$5,'Drop down Lists'!$AO$2:$AO$5))</f>
        <v xml:space="preserve"> </v>
      </c>
      <c r="V66" s="91"/>
      <c r="W66" s="304" t="str">
        <f>IF(W$15='Drop down Lists'!$C$7,"Guardian™ Connect Description","Transmitter Description")</f>
        <v>Transmitter Description</v>
      </c>
      <c r="X66" s="197" t="str">
        <f>IF(W$15='Drop down Lists'!$C$7,_xlfn.XLOOKUP('Medtronic Patient Data Form'!X$65,'Drop down Lists'!$AD$2:$AD$4,'Drop down Lists'!$AF$2:$AF$4),_xlfn.XLOOKUP('Medtronic Patient Data Form'!X$65,'Drop down Lists'!$AM$2:$AM$5,'Drop down Lists'!$AO$2:$AO$5))</f>
        <v xml:space="preserve"> </v>
      </c>
      <c r="Y66" s="91"/>
      <c r="Z66" s="304" t="str">
        <f>IF(Z$15='Drop down Lists'!$C$7,"Guardian™ Connect Description","Transmitter Description")</f>
        <v>Transmitter Description</v>
      </c>
      <c r="AA66" s="197" t="str">
        <f>IF(Z$15='Drop down Lists'!$C$7,_xlfn.XLOOKUP('Medtronic Patient Data Form'!AA$65,'Drop down Lists'!$AD$2:$AD$4,'Drop down Lists'!$AF$2:$AF$4),_xlfn.XLOOKUP('Medtronic Patient Data Form'!AA$65,'Drop down Lists'!$AM$2:$AM$5,'Drop down Lists'!$AO$2:$AO$5))</f>
        <v xml:space="preserve"> </v>
      </c>
      <c r="AB66" s="91"/>
      <c r="AC66" s="304" t="str">
        <f>IF(AC$15='Drop down Lists'!$C$7,"Guardian™ Connect Description","Transmitter Description")</f>
        <v>Transmitter Description</v>
      </c>
      <c r="AD66" s="197" t="str">
        <f>IF(AC$15='Drop down Lists'!$C$7,_xlfn.XLOOKUP('Medtronic Patient Data Form'!AD$65,'Drop down Lists'!$AD$2:$AD$4,'Drop down Lists'!$AF$2:$AF$4),_xlfn.XLOOKUP('Medtronic Patient Data Form'!AD$65,'Drop down Lists'!$AM$2:$AM$5,'Drop down Lists'!$AO$2:$AO$5))</f>
        <v xml:space="preserve"> </v>
      </c>
      <c r="AE66" s="91"/>
      <c r="AF66" s="304" t="str">
        <f>IF(AF$15='Drop down Lists'!$C$7,"Guardian™ Connect Description","Transmitter Description")</f>
        <v>Transmitter Description</v>
      </c>
      <c r="AG66" s="197" t="str">
        <f>IF(AF$15='Drop down Lists'!$C$7,_xlfn.XLOOKUP('Medtronic Patient Data Form'!AG$65,'Drop down Lists'!$AD$2:$AD$4,'Drop down Lists'!$AF$2:$AF$4),_xlfn.XLOOKUP('Medtronic Patient Data Form'!AG$65,'Drop down Lists'!$AM$2:$AM$5,'Drop down Lists'!$AO$2:$AO$5))</f>
        <v xml:space="preserve"> </v>
      </c>
      <c r="AH66" s="91"/>
      <c r="AI66" s="304" t="str">
        <f>IF(AI$15='Drop down Lists'!$C$7,"Guardian™ Connect Description","Transmitter Description")</f>
        <v>Transmitter Description</v>
      </c>
      <c r="AJ66" s="197" t="str">
        <f>IF(AI$15='Drop down Lists'!$C$7,_xlfn.XLOOKUP('Medtronic Patient Data Form'!AJ$65,'Drop down Lists'!$AD$2:$AD$4,'Drop down Lists'!$AF$2:$AF$4),_xlfn.XLOOKUP('Medtronic Patient Data Form'!AJ$65,'Drop down Lists'!$AM$2:$AM$5,'Drop down Lists'!$AO$2:$AO$5))</f>
        <v xml:space="preserve"> </v>
      </c>
      <c r="AK66" s="91"/>
      <c r="AL66" s="304" t="str">
        <f>IF(AL$15='Drop down Lists'!$C$7,"Guardian™ Connect Description","Transmitter Description")</f>
        <v>Transmitter Description</v>
      </c>
      <c r="AM66" s="197" t="str">
        <f>IF(AL$15='Drop down Lists'!$C$7,_xlfn.XLOOKUP('Medtronic Patient Data Form'!AM$65,'Drop down Lists'!$AD$2:$AD$4,'Drop down Lists'!$AF$2:$AF$4),_xlfn.XLOOKUP('Medtronic Patient Data Form'!AM$65,'Drop down Lists'!$AM$2:$AM$5,'Drop down Lists'!$AO$2:$AO$5))</f>
        <v xml:space="preserve"> </v>
      </c>
      <c r="AN66" s="91"/>
      <c r="AO66" s="304" t="str">
        <f>IF(AO$15='Drop down Lists'!$C$7,"Guardian™ Connect Description","Transmitter Description")</f>
        <v>Transmitter Description</v>
      </c>
      <c r="AP66" s="197" t="str">
        <f>IF(AO$15='Drop down Lists'!$C$7,_xlfn.XLOOKUP('Medtronic Patient Data Form'!AP$65,'Drop down Lists'!$AD$2:$AD$4,'Drop down Lists'!$AF$2:$AF$4),_xlfn.XLOOKUP('Medtronic Patient Data Form'!AP$65,'Drop down Lists'!$AM$2:$AM$5,'Drop down Lists'!$AO$2:$AO$5))</f>
        <v xml:space="preserve"> </v>
      </c>
      <c r="AQ66" s="91"/>
      <c r="AR66" s="304" t="str">
        <f>IF(AR$15='Drop down Lists'!$C$7,"Guardian™ Connect Description","Transmitter Description")</f>
        <v>Transmitter Description</v>
      </c>
      <c r="AS66" s="197" t="str">
        <f>IF(AR$15='Drop down Lists'!$C$7,_xlfn.XLOOKUP('Medtronic Patient Data Form'!AS$65,'Drop down Lists'!$AD$2:$AD$4,'Drop down Lists'!$AF$2:$AF$4),_xlfn.XLOOKUP('Medtronic Patient Data Form'!AS$65,'Drop down Lists'!$AM$2:$AM$5,'Drop down Lists'!$AO$2:$AO$5))</f>
        <v xml:space="preserve"> </v>
      </c>
      <c r="AT66" s="91"/>
      <c r="AU66" s="304" t="str">
        <f>IF(AU$15='Drop down Lists'!$C$7,"Guardian™ Connect Description","Transmitter Description")</f>
        <v>Transmitter Description</v>
      </c>
      <c r="AV66" s="197" t="str">
        <f>IF(AU$15='Drop down Lists'!$C$7,_xlfn.XLOOKUP('Medtronic Patient Data Form'!AV$65,'Drop down Lists'!$AD$2:$AD$4,'Drop down Lists'!$AF$2:$AF$4),_xlfn.XLOOKUP('Medtronic Patient Data Form'!AV$65,'Drop down Lists'!$AM$2:$AM$5,'Drop down Lists'!$AO$2:$AO$5))</f>
        <v xml:space="preserve"> </v>
      </c>
      <c r="AW66" s="91"/>
      <c r="AX66" s="304" t="str">
        <f>IF(AX$15='Drop down Lists'!$C$7,"Guardian™ Connect Description","Transmitter Description")</f>
        <v>Transmitter Description</v>
      </c>
      <c r="AY66" s="197" t="str">
        <f>IF(AX$15='Drop down Lists'!$C$7,_xlfn.XLOOKUP('Medtronic Patient Data Form'!AY$65,'Drop down Lists'!$AD$2:$AD$4,'Drop down Lists'!$AF$2:$AF$4),_xlfn.XLOOKUP('Medtronic Patient Data Form'!AY$65,'Drop down Lists'!$AM$2:$AM$5,'Drop down Lists'!$AO$2:$AO$5))</f>
        <v xml:space="preserve"> </v>
      </c>
      <c r="AZ66" s="91"/>
      <c r="BA66" s="304" t="str">
        <f>IF(BA$15='Drop down Lists'!$C$7,"Guardian™ Connect Description","Transmitter Description")</f>
        <v>Transmitter Description</v>
      </c>
      <c r="BB66" s="197" t="str">
        <f>IF(BA$15='Drop down Lists'!$C$7,_xlfn.XLOOKUP('Medtronic Patient Data Form'!BB$65,'Drop down Lists'!$AD$2:$AD$4,'Drop down Lists'!$AF$2:$AF$4),_xlfn.XLOOKUP('Medtronic Patient Data Form'!BB$65,'Drop down Lists'!$AM$2:$AM$5,'Drop down Lists'!$AO$2:$AO$5))</f>
        <v xml:space="preserve"> </v>
      </c>
      <c r="BC66" s="91"/>
      <c r="BD66" s="304" t="str">
        <f>IF(BD$15='Drop down Lists'!$C$7,"Guardian™ Connect Description","Transmitter Description")</f>
        <v>Transmitter Description</v>
      </c>
      <c r="BE66" s="197" t="str">
        <f>IF(BD$15='Drop down Lists'!$C$7,_xlfn.XLOOKUP('Medtronic Patient Data Form'!BE$65,'Drop down Lists'!$AD$2:$AD$4,'Drop down Lists'!$AF$2:$AF$4),_xlfn.XLOOKUP('Medtronic Patient Data Form'!BE$65,'Drop down Lists'!$AM$2:$AM$5,'Drop down Lists'!$AO$2:$AO$5))</f>
        <v xml:space="preserve"> </v>
      </c>
      <c r="BF66" s="91"/>
      <c r="BG66" s="304" t="str">
        <f>IF(BG$15='Drop down Lists'!$C$7,"Guardian™ Connect Description","Transmitter Description")</f>
        <v>Transmitter Description</v>
      </c>
      <c r="BH66" s="197" t="str">
        <f>IF(BG$15='Drop down Lists'!$C$7,_xlfn.XLOOKUP('Medtronic Patient Data Form'!BH$65,'Drop down Lists'!$AD$2:$AD$4,'Drop down Lists'!$AF$2:$AF$4),_xlfn.XLOOKUP('Medtronic Patient Data Form'!BH$65,'Drop down Lists'!$AM$2:$AM$5,'Drop down Lists'!$AO$2:$AO$5))</f>
        <v xml:space="preserve"> </v>
      </c>
      <c r="BI66" s="91"/>
      <c r="BJ66" s="304" t="str">
        <f>IF(BJ$15='Drop down Lists'!$C$7,"Guardian™ Connect Description","Transmitter Description")</f>
        <v>Transmitter Description</v>
      </c>
      <c r="BK66" s="197" t="str">
        <f>IF(BJ$15='Drop down Lists'!$C$7,_xlfn.XLOOKUP('Medtronic Patient Data Form'!BK$65,'Drop down Lists'!$AD$2:$AD$4,'Drop down Lists'!$AF$2:$AF$4),_xlfn.XLOOKUP('Medtronic Patient Data Form'!BK$65,'Drop down Lists'!$AM$2:$AM$5,'Drop down Lists'!$AO$2:$AO$5))</f>
        <v xml:space="preserve"> </v>
      </c>
      <c r="BL66" s="91"/>
      <c r="BM66" s="304" t="str">
        <f>IF(BM$15='Drop down Lists'!$C$7,"Guardian™ Connect Description","Transmitter Description")</f>
        <v>Transmitter Description</v>
      </c>
      <c r="BN66" s="197" t="str">
        <f>IF(BM$15='Drop down Lists'!$C$7,_xlfn.XLOOKUP('Medtronic Patient Data Form'!BN$65,'Drop down Lists'!$AD$2:$AD$4,'Drop down Lists'!$AF$2:$AF$4),_xlfn.XLOOKUP('Medtronic Patient Data Form'!BN$65,'Drop down Lists'!$AM$2:$AM$5,'Drop down Lists'!$AO$2:$AO$5))</f>
        <v xml:space="preserve"> </v>
      </c>
    </row>
    <row r="67" spans="1:69" ht="24.95" customHeight="1" x14ac:dyDescent="0.2">
      <c r="C67" s="305"/>
      <c r="D67" s="306"/>
      <c r="E67" s="306"/>
      <c r="F67" s="307"/>
      <c r="G67" s="83"/>
      <c r="H67" s="304"/>
      <c r="I67" s="127" t="str">
        <f>IF(H$15='Drop down Lists'!$C$7,_xlfn.XLOOKUP('Medtronic Patient Data Form'!I$65,'Drop down Lists'!$AD$2:$AD$4,'Drop down Lists'!$AE$2:$AE$4),_xlfn.XLOOKUP('Medtronic Patient Data Form'!I$65,'Drop down Lists'!$AM$2:$AM$5,'Drop down Lists'!$AN$2:$AN$5))</f>
        <v xml:space="preserve"> </v>
      </c>
      <c r="J67" s="91"/>
      <c r="K67" s="304"/>
      <c r="L67" s="127" t="str">
        <f>IF(K$15='Drop down Lists'!$C$7,_xlfn.XLOOKUP('Medtronic Patient Data Form'!L$65,'Drop down Lists'!$AD$2:$AD$4,'Drop down Lists'!$AE$2:$AE$4),_xlfn.XLOOKUP('Medtronic Patient Data Form'!L$65,'Drop down Lists'!$AM$2:$AM$5,'Drop down Lists'!$AN$2:$AN$5))</f>
        <v xml:space="preserve"> </v>
      </c>
      <c r="M67" s="91"/>
      <c r="N67" s="304"/>
      <c r="O67" s="127" t="str">
        <f>IF(N$15='Drop down Lists'!$C$7,_xlfn.XLOOKUP('Medtronic Patient Data Form'!O$65,'Drop down Lists'!$AD$2:$AD$4,'Drop down Lists'!$AE$2:$AE$4),_xlfn.XLOOKUP('Medtronic Patient Data Form'!O$65,'Drop down Lists'!$AM$2:$AM$5,'Drop down Lists'!$AN$2:$AN$5))</f>
        <v xml:space="preserve"> </v>
      </c>
      <c r="P67" s="91"/>
      <c r="Q67" s="304"/>
      <c r="R67" s="127" t="str">
        <f>IF(Q$15='Drop down Lists'!$C$7,_xlfn.XLOOKUP('Medtronic Patient Data Form'!R$65,'Drop down Lists'!$AD$2:$AD$4,'Drop down Lists'!$AE$2:$AE$4),_xlfn.XLOOKUP('Medtronic Patient Data Form'!R$65,'Drop down Lists'!$AM$2:$AM$5,'Drop down Lists'!$AN$2:$AN$5))</f>
        <v xml:space="preserve"> </v>
      </c>
      <c r="S67" s="91"/>
      <c r="T67" s="304"/>
      <c r="U67" s="127" t="str">
        <f>IF(T$15='Drop down Lists'!$C$7,_xlfn.XLOOKUP('Medtronic Patient Data Form'!U$65,'Drop down Lists'!$AD$2:$AD$4,'Drop down Lists'!$AE$2:$AE$4),_xlfn.XLOOKUP('Medtronic Patient Data Form'!U$65,'Drop down Lists'!$AM$2:$AM$5,'Drop down Lists'!$AN$2:$AN$5))</f>
        <v xml:space="preserve"> </v>
      </c>
      <c r="V67" s="91"/>
      <c r="W67" s="304"/>
      <c r="X67" s="127" t="str">
        <f>IF(W$15='Drop down Lists'!$C$7,_xlfn.XLOOKUP('Medtronic Patient Data Form'!X$65,'Drop down Lists'!$AD$2:$AD$4,'Drop down Lists'!$AE$2:$AE$4),_xlfn.XLOOKUP('Medtronic Patient Data Form'!X$65,'Drop down Lists'!$AM$2:$AM$5,'Drop down Lists'!$AN$2:$AN$5))</f>
        <v xml:space="preserve"> </v>
      </c>
      <c r="Y67" s="91"/>
      <c r="Z67" s="304"/>
      <c r="AA67" s="127" t="str">
        <f>IF(Z$15='Drop down Lists'!$C$7,_xlfn.XLOOKUP('Medtronic Patient Data Form'!AA$65,'Drop down Lists'!$AD$2:$AD$4,'Drop down Lists'!$AE$2:$AE$4),_xlfn.XLOOKUP('Medtronic Patient Data Form'!AA$65,'Drop down Lists'!$AM$2:$AM$5,'Drop down Lists'!$AN$2:$AN$5))</f>
        <v xml:space="preserve"> </v>
      </c>
      <c r="AB67" s="91"/>
      <c r="AC67" s="304"/>
      <c r="AD67" s="127" t="str">
        <f>IF(AC$15='Drop down Lists'!$C$7,_xlfn.XLOOKUP('Medtronic Patient Data Form'!AD$65,'Drop down Lists'!$AD$2:$AD$4,'Drop down Lists'!$AE$2:$AE$4),_xlfn.XLOOKUP('Medtronic Patient Data Form'!AD$65,'Drop down Lists'!$AM$2:$AM$5,'Drop down Lists'!$AN$2:$AN$5))</f>
        <v xml:space="preserve"> </v>
      </c>
      <c r="AE67" s="91"/>
      <c r="AF67" s="304"/>
      <c r="AG67" s="127" t="str">
        <f>IF(AF$15='Drop down Lists'!$C$7,_xlfn.XLOOKUP('Medtronic Patient Data Form'!AG$65,'Drop down Lists'!$AD$2:$AD$4,'Drop down Lists'!$AE$2:$AE$4),_xlfn.XLOOKUP('Medtronic Patient Data Form'!AG$65,'Drop down Lists'!$AM$2:$AM$5,'Drop down Lists'!$AN$2:$AN$5))</f>
        <v xml:space="preserve"> </v>
      </c>
      <c r="AH67" s="91"/>
      <c r="AI67" s="304"/>
      <c r="AJ67" s="127" t="str">
        <f>IF(AI$15='Drop down Lists'!$C$7,_xlfn.XLOOKUP('Medtronic Patient Data Form'!AJ$65,'Drop down Lists'!$AD$2:$AD$4,'Drop down Lists'!$AE$2:$AE$4),_xlfn.XLOOKUP('Medtronic Patient Data Form'!AJ$65,'Drop down Lists'!$AM$2:$AM$5,'Drop down Lists'!$AN$2:$AN$5))</f>
        <v xml:space="preserve"> </v>
      </c>
      <c r="AK67" s="91"/>
      <c r="AL67" s="304"/>
      <c r="AM67" s="127" t="str">
        <f>IF(AL$15='Drop down Lists'!$C$7,_xlfn.XLOOKUP('Medtronic Patient Data Form'!AM$65,'Drop down Lists'!$AD$2:$AD$4,'Drop down Lists'!$AE$2:$AE$4),_xlfn.XLOOKUP('Medtronic Patient Data Form'!AM$65,'Drop down Lists'!$AM$2:$AM$5,'Drop down Lists'!$AN$2:$AN$5))</f>
        <v xml:space="preserve"> </v>
      </c>
      <c r="AN67" s="91"/>
      <c r="AO67" s="304"/>
      <c r="AP67" s="127" t="str">
        <f>IF(AO$15='Drop down Lists'!$C$7,_xlfn.XLOOKUP('Medtronic Patient Data Form'!AP$65,'Drop down Lists'!$AD$2:$AD$4,'Drop down Lists'!$AE$2:$AE$4),_xlfn.XLOOKUP('Medtronic Patient Data Form'!AP$65,'Drop down Lists'!$AM$2:$AM$5,'Drop down Lists'!$AN$2:$AN$5))</f>
        <v xml:space="preserve"> </v>
      </c>
      <c r="AQ67" s="91"/>
      <c r="AR67" s="304"/>
      <c r="AS67" s="127" t="str">
        <f>IF(AR$15='Drop down Lists'!$C$7,_xlfn.XLOOKUP('Medtronic Patient Data Form'!AS$65,'Drop down Lists'!$AD$2:$AD$4,'Drop down Lists'!$AE$2:$AE$4),_xlfn.XLOOKUP('Medtronic Patient Data Form'!AS$65,'Drop down Lists'!$AM$2:$AM$5,'Drop down Lists'!$AN$2:$AN$5))</f>
        <v xml:space="preserve"> </v>
      </c>
      <c r="AT67" s="91"/>
      <c r="AU67" s="304"/>
      <c r="AV67" s="127" t="str">
        <f>IF(AU$15='Drop down Lists'!$C$7,_xlfn.XLOOKUP('Medtronic Patient Data Form'!AV$65,'Drop down Lists'!$AD$2:$AD$4,'Drop down Lists'!$AE$2:$AE$4),_xlfn.XLOOKUP('Medtronic Patient Data Form'!AV$65,'Drop down Lists'!$AM$2:$AM$5,'Drop down Lists'!$AN$2:$AN$5))</f>
        <v xml:space="preserve"> </v>
      </c>
      <c r="AW67" s="91"/>
      <c r="AX67" s="304"/>
      <c r="AY67" s="127" t="str">
        <f>IF(AX$15='Drop down Lists'!$C$7,_xlfn.XLOOKUP('Medtronic Patient Data Form'!AY$65,'Drop down Lists'!$AD$2:$AD$4,'Drop down Lists'!$AE$2:$AE$4),_xlfn.XLOOKUP('Medtronic Patient Data Form'!AY$65,'Drop down Lists'!$AM$2:$AM$5,'Drop down Lists'!$AN$2:$AN$5))</f>
        <v xml:space="preserve"> </v>
      </c>
      <c r="AZ67" s="91"/>
      <c r="BA67" s="304"/>
      <c r="BB67" s="127" t="str">
        <f>IF(BA$15='Drop down Lists'!$C$7,_xlfn.XLOOKUP('Medtronic Patient Data Form'!BB$65,'Drop down Lists'!$AD$2:$AD$4,'Drop down Lists'!$AE$2:$AE$4),_xlfn.XLOOKUP('Medtronic Patient Data Form'!BB$65,'Drop down Lists'!$AM$2:$AM$5,'Drop down Lists'!$AN$2:$AN$5))</f>
        <v xml:space="preserve"> </v>
      </c>
      <c r="BC67" s="91"/>
      <c r="BD67" s="304"/>
      <c r="BE67" s="127" t="str">
        <f>IF(BD$15='Drop down Lists'!$C$7,_xlfn.XLOOKUP('Medtronic Patient Data Form'!BE$65,'Drop down Lists'!$AD$2:$AD$4,'Drop down Lists'!$AE$2:$AE$4),_xlfn.XLOOKUP('Medtronic Patient Data Form'!BE$65,'Drop down Lists'!$AM$2:$AM$5,'Drop down Lists'!$AN$2:$AN$5))</f>
        <v xml:space="preserve"> </v>
      </c>
      <c r="BF67" s="91"/>
      <c r="BG67" s="304"/>
      <c r="BH67" s="127" t="str">
        <f>IF(BG$15='Drop down Lists'!$C$7,_xlfn.XLOOKUP('Medtronic Patient Data Form'!BH$65,'Drop down Lists'!$AD$2:$AD$4,'Drop down Lists'!$AE$2:$AE$4),_xlfn.XLOOKUP('Medtronic Patient Data Form'!BH$65,'Drop down Lists'!$AM$2:$AM$5,'Drop down Lists'!$AN$2:$AN$5))</f>
        <v xml:space="preserve"> </v>
      </c>
      <c r="BI67" s="91"/>
      <c r="BJ67" s="304"/>
      <c r="BK67" s="127" t="str">
        <f>IF(BJ$15='Drop down Lists'!$C$7,_xlfn.XLOOKUP('Medtronic Patient Data Form'!BK$65,'Drop down Lists'!$AD$2:$AD$4,'Drop down Lists'!$AE$2:$AE$4),_xlfn.XLOOKUP('Medtronic Patient Data Form'!BK$65,'Drop down Lists'!$AM$2:$AM$5,'Drop down Lists'!$AN$2:$AN$5))</f>
        <v xml:space="preserve"> </v>
      </c>
      <c r="BL67" s="91"/>
      <c r="BM67" s="304"/>
      <c r="BN67" s="127" t="str">
        <f>IF(BM$15='Drop down Lists'!$C$7,_xlfn.XLOOKUP('Medtronic Patient Data Form'!BN$65,'Drop down Lists'!$AD$2:$AD$4,'Drop down Lists'!$AE$2:$AE$4),_xlfn.XLOOKUP('Medtronic Patient Data Form'!BN$65,'Drop down Lists'!$AM$2:$AM$5,'Drop down Lists'!$AN$2:$AN$5))</f>
        <v xml:space="preserve"> </v>
      </c>
    </row>
    <row r="68" spans="1:69" ht="45" customHeight="1" x14ac:dyDescent="0.2">
      <c r="C68" s="305"/>
      <c r="D68" s="306"/>
      <c r="E68" s="306"/>
      <c r="F68" s="307"/>
      <c r="G68" s="83"/>
      <c r="H68" s="237" t="s">
        <v>313</v>
      </c>
      <c r="I68" s="132" t="s">
        <v>29</v>
      </c>
      <c r="J68" s="91"/>
      <c r="K68" s="237" t="s">
        <v>313</v>
      </c>
      <c r="L68" s="132" t="s">
        <v>29</v>
      </c>
      <c r="M68" s="91"/>
      <c r="N68" s="237" t="s">
        <v>313</v>
      </c>
      <c r="O68" s="132" t="s">
        <v>29</v>
      </c>
      <c r="P68" s="91"/>
      <c r="Q68" s="237" t="s">
        <v>313</v>
      </c>
      <c r="R68" s="132" t="s">
        <v>29</v>
      </c>
      <c r="S68" s="91"/>
      <c r="T68" s="237" t="s">
        <v>313</v>
      </c>
      <c r="U68" s="132" t="s">
        <v>29</v>
      </c>
      <c r="V68" s="91"/>
      <c r="W68" s="237" t="s">
        <v>313</v>
      </c>
      <c r="X68" s="132" t="s">
        <v>29</v>
      </c>
      <c r="Y68" s="91"/>
      <c r="Z68" s="237" t="s">
        <v>313</v>
      </c>
      <c r="AA68" s="132" t="s">
        <v>29</v>
      </c>
      <c r="AB68" s="91"/>
      <c r="AC68" s="237" t="s">
        <v>313</v>
      </c>
      <c r="AD68" s="132" t="s">
        <v>29</v>
      </c>
      <c r="AE68" s="91"/>
      <c r="AF68" s="237" t="s">
        <v>313</v>
      </c>
      <c r="AG68" s="132" t="s">
        <v>29</v>
      </c>
      <c r="AH68" s="91"/>
      <c r="AI68" s="237" t="s">
        <v>313</v>
      </c>
      <c r="AJ68" s="132" t="s">
        <v>29</v>
      </c>
      <c r="AK68" s="91"/>
      <c r="AL68" s="237" t="s">
        <v>313</v>
      </c>
      <c r="AM68" s="132" t="s">
        <v>29</v>
      </c>
      <c r="AN68" s="91"/>
      <c r="AO68" s="237" t="s">
        <v>313</v>
      </c>
      <c r="AP68" s="132" t="s">
        <v>29</v>
      </c>
      <c r="AQ68" s="91"/>
      <c r="AR68" s="237" t="s">
        <v>313</v>
      </c>
      <c r="AS68" s="132" t="s">
        <v>29</v>
      </c>
      <c r="AT68" s="91"/>
      <c r="AU68" s="237" t="s">
        <v>313</v>
      </c>
      <c r="AV68" s="132" t="s">
        <v>29</v>
      </c>
      <c r="AW68" s="91"/>
      <c r="AX68" s="237" t="s">
        <v>313</v>
      </c>
      <c r="AY68" s="132" t="s">
        <v>29</v>
      </c>
      <c r="AZ68" s="91"/>
      <c r="BA68" s="237" t="s">
        <v>313</v>
      </c>
      <c r="BB68" s="132" t="s">
        <v>29</v>
      </c>
      <c r="BC68" s="91"/>
      <c r="BD68" s="237" t="s">
        <v>313</v>
      </c>
      <c r="BE68" s="132" t="s">
        <v>29</v>
      </c>
      <c r="BF68" s="91"/>
      <c r="BG68" s="237" t="s">
        <v>313</v>
      </c>
      <c r="BH68" s="132" t="s">
        <v>29</v>
      </c>
      <c r="BI68" s="91"/>
      <c r="BJ68" s="237" t="s">
        <v>313</v>
      </c>
      <c r="BK68" s="132" t="s">
        <v>29</v>
      </c>
      <c r="BL68" s="91"/>
      <c r="BM68" s="237" t="s">
        <v>313</v>
      </c>
      <c r="BN68" s="132" t="s">
        <v>29</v>
      </c>
    </row>
    <row r="69" spans="1:69" ht="15" customHeight="1" x14ac:dyDescent="0.2">
      <c r="C69" s="305"/>
      <c r="D69" s="306"/>
      <c r="E69" s="306"/>
      <c r="F69" s="307"/>
      <c r="G69" s="83"/>
      <c r="H69" s="184" t="s">
        <v>104</v>
      </c>
      <c r="I69" s="132" t="s">
        <v>29</v>
      </c>
      <c r="K69" s="237" t="s">
        <v>104</v>
      </c>
      <c r="L69" s="132" t="s">
        <v>29</v>
      </c>
      <c r="N69" s="237" t="s">
        <v>104</v>
      </c>
      <c r="O69" s="132" t="s">
        <v>29</v>
      </c>
      <c r="Q69" s="237" t="s">
        <v>104</v>
      </c>
      <c r="R69" s="132" t="s">
        <v>29</v>
      </c>
      <c r="T69" s="237" t="s">
        <v>104</v>
      </c>
      <c r="U69" s="132" t="s">
        <v>29</v>
      </c>
      <c r="W69" s="237" t="s">
        <v>104</v>
      </c>
      <c r="X69" s="132" t="s">
        <v>29</v>
      </c>
      <c r="Z69" s="237" t="s">
        <v>104</v>
      </c>
      <c r="AA69" s="132" t="s">
        <v>29</v>
      </c>
      <c r="AC69" s="237" t="s">
        <v>104</v>
      </c>
      <c r="AD69" s="132" t="s">
        <v>29</v>
      </c>
      <c r="AF69" s="237" t="s">
        <v>104</v>
      </c>
      <c r="AG69" s="132" t="s">
        <v>29</v>
      </c>
      <c r="AI69" s="237" t="s">
        <v>104</v>
      </c>
      <c r="AJ69" s="132" t="s">
        <v>29</v>
      </c>
      <c r="AL69" s="237" t="s">
        <v>104</v>
      </c>
      <c r="AM69" s="132" t="s">
        <v>29</v>
      </c>
      <c r="AO69" s="237" t="s">
        <v>104</v>
      </c>
      <c r="AP69" s="132" t="s">
        <v>29</v>
      </c>
      <c r="AR69" s="237" t="s">
        <v>104</v>
      </c>
      <c r="AS69" s="132" t="s">
        <v>29</v>
      </c>
      <c r="AU69" s="237" t="s">
        <v>104</v>
      </c>
      <c r="AV69" s="132" t="s">
        <v>29</v>
      </c>
      <c r="AX69" s="237" t="s">
        <v>104</v>
      </c>
      <c r="AY69" s="132" t="s">
        <v>29</v>
      </c>
      <c r="BA69" s="237" t="s">
        <v>104</v>
      </c>
      <c r="BB69" s="132" t="s">
        <v>29</v>
      </c>
      <c r="BD69" s="237" t="s">
        <v>104</v>
      </c>
      <c r="BE69" s="132" t="s">
        <v>29</v>
      </c>
      <c r="BG69" s="237" t="s">
        <v>104</v>
      </c>
      <c r="BH69" s="132" t="s">
        <v>29</v>
      </c>
      <c r="BJ69" s="237" t="s">
        <v>104</v>
      </c>
      <c r="BK69" s="132" t="s">
        <v>29</v>
      </c>
      <c r="BM69" s="237" t="s">
        <v>104</v>
      </c>
      <c r="BN69" s="132" t="s">
        <v>29</v>
      </c>
    </row>
    <row r="70" spans="1:69" ht="15" customHeight="1" x14ac:dyDescent="0.2">
      <c r="C70" s="305"/>
      <c r="D70" s="306"/>
      <c r="E70" s="306"/>
      <c r="F70" s="307"/>
      <c r="G70" s="83"/>
      <c r="H70" s="184" t="s">
        <v>105</v>
      </c>
      <c r="I70" s="132" t="s">
        <v>29</v>
      </c>
      <c r="K70" s="237" t="s">
        <v>105</v>
      </c>
      <c r="L70" s="132" t="s">
        <v>29</v>
      </c>
      <c r="N70" s="237" t="s">
        <v>105</v>
      </c>
      <c r="O70" s="132" t="s">
        <v>29</v>
      </c>
      <c r="Q70" s="237" t="s">
        <v>105</v>
      </c>
      <c r="R70" s="132" t="s">
        <v>29</v>
      </c>
      <c r="T70" s="237" t="s">
        <v>105</v>
      </c>
      <c r="U70" s="132" t="s">
        <v>29</v>
      </c>
      <c r="W70" s="237" t="s">
        <v>105</v>
      </c>
      <c r="X70" s="132" t="s">
        <v>29</v>
      </c>
      <c r="Z70" s="237" t="s">
        <v>105</v>
      </c>
      <c r="AA70" s="132" t="s">
        <v>29</v>
      </c>
      <c r="AC70" s="237" t="s">
        <v>105</v>
      </c>
      <c r="AD70" s="132" t="s">
        <v>29</v>
      </c>
      <c r="AF70" s="237" t="s">
        <v>105</v>
      </c>
      <c r="AG70" s="132" t="s">
        <v>29</v>
      </c>
      <c r="AI70" s="237" t="s">
        <v>105</v>
      </c>
      <c r="AJ70" s="132" t="s">
        <v>29</v>
      </c>
      <c r="AL70" s="237" t="s">
        <v>105</v>
      </c>
      <c r="AM70" s="132" t="s">
        <v>29</v>
      </c>
      <c r="AO70" s="237" t="s">
        <v>105</v>
      </c>
      <c r="AP70" s="132" t="s">
        <v>29</v>
      </c>
      <c r="AR70" s="237" t="s">
        <v>105</v>
      </c>
      <c r="AS70" s="132" t="s">
        <v>29</v>
      </c>
      <c r="AU70" s="237" t="s">
        <v>105</v>
      </c>
      <c r="AV70" s="132" t="s">
        <v>29</v>
      </c>
      <c r="AX70" s="237" t="s">
        <v>105</v>
      </c>
      <c r="AY70" s="132" t="s">
        <v>29</v>
      </c>
      <c r="BA70" s="237" t="s">
        <v>105</v>
      </c>
      <c r="BB70" s="132" t="s">
        <v>29</v>
      </c>
      <c r="BD70" s="237" t="s">
        <v>105</v>
      </c>
      <c r="BE70" s="132" t="s">
        <v>29</v>
      </c>
      <c r="BG70" s="237" t="s">
        <v>105</v>
      </c>
      <c r="BH70" s="132" t="s">
        <v>29</v>
      </c>
      <c r="BJ70" s="237" t="s">
        <v>105</v>
      </c>
      <c r="BK70" s="132" t="s">
        <v>29</v>
      </c>
      <c r="BM70" s="237" t="s">
        <v>105</v>
      </c>
      <c r="BN70" s="132" t="s">
        <v>29</v>
      </c>
    </row>
    <row r="71" spans="1:69" ht="15" customHeight="1" x14ac:dyDescent="0.2">
      <c r="C71" s="305"/>
      <c r="D71" s="306"/>
      <c r="E71" s="306"/>
      <c r="F71" s="307"/>
      <c r="G71" s="83"/>
      <c r="H71" s="304" t="s">
        <v>206</v>
      </c>
      <c r="I71" s="128" t="str" cm="1">
        <f t="array" ref="I71">IFERROR(_xlfn.IFS(I$69='Drop down Lists'!$AQ$3,IFERROR(_xlfn.XLOOKUP(I$70,'Drop down Lists'!$AH$3:$AH$5,'Drop down Lists'!$AI$3:$AI$5),""),'Medtronic Patient Data Form'!I$69='Drop down Lists'!$AQ$19,IFERROR(_xlfn.XLOOKUP(I$70,'Drop down Lists'!$AH$3:$AH$5,'Drop down Lists'!$AK$3:$AK$5),"")),"")</f>
        <v/>
      </c>
      <c r="K71" s="304" t="s">
        <v>206</v>
      </c>
      <c r="L71" s="128" t="str" cm="1">
        <f t="array" ref="L71">IFERROR(_xlfn.IFS(L$69='Drop down Lists'!$AQ$3,IFERROR(_xlfn.XLOOKUP(L$70,'Drop down Lists'!$AH$3:$AH$5,'Drop down Lists'!$AI$3:$AI$5),""),'Medtronic Patient Data Form'!L$69='Drop down Lists'!$AQ$19,IFERROR(_xlfn.XLOOKUP(L$70,'Drop down Lists'!$AH$3:$AH$5,'Drop down Lists'!$AK$3:$AK$5),"")),"")</f>
        <v/>
      </c>
      <c r="N71" s="304" t="s">
        <v>206</v>
      </c>
      <c r="O71" s="128" t="str" cm="1">
        <f t="array" ref="O71">IFERROR(_xlfn.IFS(O$69='Drop down Lists'!$AQ$3,IFERROR(_xlfn.XLOOKUP(O$70,'Drop down Lists'!$AH$3:$AH$5,'Drop down Lists'!$AI$3:$AI$5),""),'Medtronic Patient Data Form'!O$69='Drop down Lists'!$AQ$19,IFERROR(_xlfn.XLOOKUP(O$70,'Drop down Lists'!$AH$3:$AH$5,'Drop down Lists'!$AK$3:$AK$5),"")),"")</f>
        <v/>
      </c>
      <c r="Q71" s="304" t="s">
        <v>206</v>
      </c>
      <c r="R71" s="128" t="str" cm="1">
        <f t="array" ref="R71">IFERROR(_xlfn.IFS(R$69='Drop down Lists'!$AQ$3,IFERROR(_xlfn.XLOOKUP(R$70,'Drop down Lists'!$AH$3:$AH$5,'Drop down Lists'!$AI$3:$AI$5),""),'Medtronic Patient Data Form'!R$69='Drop down Lists'!$AQ$19,IFERROR(_xlfn.XLOOKUP(R$70,'Drop down Lists'!$AH$3:$AH$5,'Drop down Lists'!$AK$3:$AK$5),"")),"")</f>
        <v/>
      </c>
      <c r="T71" s="304" t="s">
        <v>206</v>
      </c>
      <c r="U71" s="128" t="str" cm="1">
        <f t="array" ref="U71">IFERROR(_xlfn.IFS(U$69='Drop down Lists'!$AQ$3,IFERROR(_xlfn.XLOOKUP(U$70,'Drop down Lists'!$AH$3:$AH$5,'Drop down Lists'!$AI$3:$AI$5),""),'Medtronic Patient Data Form'!U$69='Drop down Lists'!$AQ$19,IFERROR(_xlfn.XLOOKUP(U$70,'Drop down Lists'!$AH$3:$AH$5,'Drop down Lists'!$AK$3:$AK$5),"")),"")</f>
        <v/>
      </c>
      <c r="W71" s="304" t="s">
        <v>206</v>
      </c>
      <c r="X71" s="128" t="str" cm="1">
        <f t="array" ref="X71">IFERROR(_xlfn.IFS(X$69='Drop down Lists'!$AQ$3,IFERROR(_xlfn.XLOOKUP(X$70,'Drop down Lists'!$AH$3:$AH$5,'Drop down Lists'!$AI$3:$AI$5),""),'Medtronic Patient Data Form'!X$69='Drop down Lists'!$AQ$19,IFERROR(_xlfn.XLOOKUP(X$70,'Drop down Lists'!$AH$3:$AH$5,'Drop down Lists'!$AK$3:$AK$5),"")),"")</f>
        <v/>
      </c>
      <c r="Z71" s="304" t="s">
        <v>206</v>
      </c>
      <c r="AA71" s="128" t="str" cm="1">
        <f t="array" ref="AA71">IFERROR(_xlfn.IFS(AA$69='Drop down Lists'!$AQ$3,IFERROR(_xlfn.XLOOKUP(AA$70,'Drop down Lists'!$AH$3:$AH$5,'Drop down Lists'!$AI$3:$AI$5),""),'Medtronic Patient Data Form'!AA$69='Drop down Lists'!$AQ$19,IFERROR(_xlfn.XLOOKUP(AA$70,'Drop down Lists'!$AH$3:$AH$5,'Drop down Lists'!$AK$3:$AK$5),"")),"")</f>
        <v/>
      </c>
      <c r="AC71" s="304" t="s">
        <v>206</v>
      </c>
      <c r="AD71" s="128" t="str" cm="1">
        <f t="array" ref="AD71">IFERROR(_xlfn.IFS(AD$69='Drop down Lists'!$AQ$3,IFERROR(_xlfn.XLOOKUP(AD$70,'Drop down Lists'!$AH$3:$AH$5,'Drop down Lists'!$AI$3:$AI$5),""),'Medtronic Patient Data Form'!AD$69='Drop down Lists'!$AQ$19,IFERROR(_xlfn.XLOOKUP(AD$70,'Drop down Lists'!$AH$3:$AH$5,'Drop down Lists'!$AK$3:$AK$5),"")),"")</f>
        <v/>
      </c>
      <c r="AF71" s="304" t="s">
        <v>206</v>
      </c>
      <c r="AG71" s="128" t="str" cm="1">
        <f t="array" ref="AG71">IFERROR(_xlfn.IFS(AG$69='Drop down Lists'!$AQ$3,IFERROR(_xlfn.XLOOKUP(AG$70,'Drop down Lists'!$AH$3:$AH$5,'Drop down Lists'!$AI$3:$AI$5),""),'Medtronic Patient Data Form'!AG$69='Drop down Lists'!$AQ$19,IFERROR(_xlfn.XLOOKUP(AG$70,'Drop down Lists'!$AH$3:$AH$5,'Drop down Lists'!$AK$3:$AK$5),"")),"")</f>
        <v/>
      </c>
      <c r="AI71" s="304" t="s">
        <v>206</v>
      </c>
      <c r="AJ71" s="128" t="str" cm="1">
        <f t="array" ref="AJ71">IFERROR(_xlfn.IFS(AJ$69='Drop down Lists'!$AQ$3,IFERROR(_xlfn.XLOOKUP(AJ$70,'Drop down Lists'!$AH$3:$AH$5,'Drop down Lists'!$AI$3:$AI$5),""),'Medtronic Patient Data Form'!AJ$69='Drop down Lists'!$AQ$19,IFERROR(_xlfn.XLOOKUP(AJ$70,'Drop down Lists'!$AH$3:$AH$5,'Drop down Lists'!$AK$3:$AK$5),"")),"")</f>
        <v/>
      </c>
      <c r="AL71" s="304" t="s">
        <v>206</v>
      </c>
      <c r="AM71" s="128" t="str" cm="1">
        <f t="array" ref="AM71">IFERROR(_xlfn.IFS(AM$69='Drop down Lists'!$AQ$3,IFERROR(_xlfn.XLOOKUP(AM$70,'Drop down Lists'!$AH$3:$AH$5,'Drop down Lists'!$AI$3:$AI$5),""),'Medtronic Patient Data Form'!AM$69='Drop down Lists'!$AQ$19,IFERROR(_xlfn.XLOOKUP(AM$70,'Drop down Lists'!$AH$3:$AH$5,'Drop down Lists'!$AK$3:$AK$5),"")),"")</f>
        <v/>
      </c>
      <c r="AO71" s="304" t="s">
        <v>206</v>
      </c>
      <c r="AP71" s="128" t="str" cm="1">
        <f t="array" ref="AP71">IFERROR(_xlfn.IFS(AP$69='Drop down Lists'!$AQ$3,IFERROR(_xlfn.XLOOKUP(AP$70,'Drop down Lists'!$AH$3:$AH$5,'Drop down Lists'!$AI$3:$AI$5),""),'Medtronic Patient Data Form'!AP$69='Drop down Lists'!$AQ$19,IFERROR(_xlfn.XLOOKUP(AP$70,'Drop down Lists'!$AH$3:$AH$5,'Drop down Lists'!$AK$3:$AK$5),"")),"")</f>
        <v/>
      </c>
      <c r="AR71" s="304" t="s">
        <v>206</v>
      </c>
      <c r="AS71" s="128" t="str" cm="1">
        <f t="array" ref="AS71">IFERROR(_xlfn.IFS(AS$69='Drop down Lists'!$AQ$3,IFERROR(_xlfn.XLOOKUP(AS$70,'Drop down Lists'!$AH$3:$AH$5,'Drop down Lists'!$AI$3:$AI$5),""),'Medtronic Patient Data Form'!AS$69='Drop down Lists'!$AQ$19,IFERROR(_xlfn.XLOOKUP(AS$70,'Drop down Lists'!$AH$3:$AH$5,'Drop down Lists'!$AK$3:$AK$5),"")),"")</f>
        <v/>
      </c>
      <c r="AU71" s="304" t="s">
        <v>206</v>
      </c>
      <c r="AV71" s="128" t="str" cm="1">
        <f t="array" ref="AV71">IFERROR(_xlfn.IFS(AV$69='Drop down Lists'!$AQ$3,IFERROR(_xlfn.XLOOKUP(AV$70,'Drop down Lists'!$AH$3:$AH$5,'Drop down Lists'!$AI$3:$AI$5),""),'Medtronic Patient Data Form'!AV$69='Drop down Lists'!$AQ$19,IFERROR(_xlfn.XLOOKUP(AV$70,'Drop down Lists'!$AH$3:$AH$5,'Drop down Lists'!$AK$3:$AK$5),"")),"")</f>
        <v/>
      </c>
      <c r="AX71" s="304" t="s">
        <v>206</v>
      </c>
      <c r="AY71" s="128" t="str" cm="1">
        <f t="array" ref="AY71">IFERROR(_xlfn.IFS(AY$69='Drop down Lists'!$AQ$3,IFERROR(_xlfn.XLOOKUP(AY$70,'Drop down Lists'!$AH$3:$AH$5,'Drop down Lists'!$AI$3:$AI$5),""),'Medtronic Patient Data Form'!AY$69='Drop down Lists'!$AQ$19,IFERROR(_xlfn.XLOOKUP(AY$70,'Drop down Lists'!$AH$3:$AH$5,'Drop down Lists'!$AK$3:$AK$5),"")),"")</f>
        <v/>
      </c>
      <c r="BA71" s="304" t="s">
        <v>206</v>
      </c>
      <c r="BB71" s="128" t="str" cm="1">
        <f t="array" ref="BB71">IFERROR(_xlfn.IFS(BB$69='Drop down Lists'!$AQ$3,IFERROR(_xlfn.XLOOKUP(BB$70,'Drop down Lists'!$AH$3:$AH$5,'Drop down Lists'!$AI$3:$AI$5),""),'Medtronic Patient Data Form'!BB$69='Drop down Lists'!$AQ$19,IFERROR(_xlfn.XLOOKUP(BB$70,'Drop down Lists'!$AH$3:$AH$5,'Drop down Lists'!$AK$3:$AK$5),"")),"")</f>
        <v/>
      </c>
      <c r="BD71" s="304" t="s">
        <v>206</v>
      </c>
      <c r="BE71" s="128" t="str" cm="1">
        <f t="array" ref="BE71">IFERROR(_xlfn.IFS(BE$69='Drop down Lists'!$AQ$3,IFERROR(_xlfn.XLOOKUP(BE$70,'Drop down Lists'!$AH$3:$AH$5,'Drop down Lists'!$AI$3:$AI$5),""),'Medtronic Patient Data Form'!BE$69='Drop down Lists'!$AQ$19,IFERROR(_xlfn.XLOOKUP(BE$70,'Drop down Lists'!$AH$3:$AH$5,'Drop down Lists'!$AK$3:$AK$5),"")),"")</f>
        <v/>
      </c>
      <c r="BG71" s="304" t="s">
        <v>206</v>
      </c>
      <c r="BH71" s="128" t="str" cm="1">
        <f t="array" ref="BH71">IFERROR(_xlfn.IFS(BH$69='Drop down Lists'!$AQ$3,IFERROR(_xlfn.XLOOKUP(BH$70,'Drop down Lists'!$AH$3:$AH$5,'Drop down Lists'!$AI$3:$AI$5),""),'Medtronic Patient Data Form'!BH$69='Drop down Lists'!$AQ$19,IFERROR(_xlfn.XLOOKUP(BH$70,'Drop down Lists'!$AH$3:$AH$5,'Drop down Lists'!$AK$3:$AK$5),"")),"")</f>
        <v/>
      </c>
      <c r="BJ71" s="304" t="s">
        <v>206</v>
      </c>
      <c r="BK71" s="128" t="str" cm="1">
        <f t="array" ref="BK71">IFERROR(_xlfn.IFS(BK$69='Drop down Lists'!$AQ$3,IFERROR(_xlfn.XLOOKUP(BK$70,'Drop down Lists'!$AH$3:$AH$5,'Drop down Lists'!$AI$3:$AI$5),""),'Medtronic Patient Data Form'!BK$69='Drop down Lists'!$AQ$19,IFERROR(_xlfn.XLOOKUP(BK$70,'Drop down Lists'!$AH$3:$AH$5,'Drop down Lists'!$AK$3:$AK$5),"")),"")</f>
        <v/>
      </c>
      <c r="BM71" s="304" t="s">
        <v>206</v>
      </c>
      <c r="BN71" s="128" t="str" cm="1">
        <f t="array" ref="BN71">IFERROR(_xlfn.IFS(BN$69='Drop down Lists'!$AQ$3,IFERROR(_xlfn.XLOOKUP(BN$70,'Drop down Lists'!$AH$3:$AH$5,'Drop down Lists'!$AI$3:$AI$5),""),'Medtronic Patient Data Form'!BN$69='Drop down Lists'!$AQ$19,IFERROR(_xlfn.XLOOKUP(BN$70,'Drop down Lists'!$AH$3:$AH$5,'Drop down Lists'!$AK$3:$AK$5),"")),"")</f>
        <v/>
      </c>
    </row>
    <row r="72" spans="1:69" ht="15" customHeight="1" x14ac:dyDescent="0.2">
      <c r="C72" s="305"/>
      <c r="D72" s="306"/>
      <c r="E72" s="306"/>
      <c r="F72" s="307"/>
      <c r="G72" s="83"/>
      <c r="H72" s="304"/>
      <c r="I72" s="128" t="str" cm="1">
        <f t="array" ref="I72">IFERROR(_xlfn.IFS(I$69='Drop down Lists'!$AQ$3,IFERROR(_xlfn.XLOOKUP(I$70,'Drop down Lists'!$AH$3:$AH$5,'Drop down Lists'!$AJ$3:$AJ$5),""),'Medtronic Patient Data Form'!I$69='Drop down Lists'!$AQ$19,IFERROR(_xlfn.XLOOKUP(I$70,'Drop down Lists'!$AH$3:$AH$5,'Drop down Lists'!$AL$3:$AL$5),"")),"")</f>
        <v/>
      </c>
      <c r="K72" s="304"/>
      <c r="L72" s="128" t="str" cm="1">
        <f t="array" ref="L72">IFERROR(_xlfn.IFS(L$69='Drop down Lists'!$AQ$3,IFERROR(_xlfn.XLOOKUP(L$70,'Drop down Lists'!$AH$3:$AH$5,'Drop down Lists'!$AJ$3:$AJ$5),""),'Medtronic Patient Data Form'!L$69='Drop down Lists'!$AQ$19,IFERROR(_xlfn.XLOOKUP(L$70,'Drop down Lists'!$AH$3:$AH$5,'Drop down Lists'!$AL$3:$AL$5),"")),"")</f>
        <v/>
      </c>
      <c r="N72" s="304"/>
      <c r="O72" s="128" t="str" cm="1">
        <f t="array" ref="O72">IFERROR(_xlfn.IFS(O$69='Drop down Lists'!$AQ$3,IFERROR(_xlfn.XLOOKUP(O$70,'Drop down Lists'!$AH$3:$AH$5,'Drop down Lists'!$AJ$3:$AJ$5),""),'Medtronic Patient Data Form'!O$69='Drop down Lists'!$AQ$19,IFERROR(_xlfn.XLOOKUP(O$70,'Drop down Lists'!$AH$3:$AH$5,'Drop down Lists'!$AL$3:$AL$5),"")),"")</f>
        <v/>
      </c>
      <c r="Q72" s="304"/>
      <c r="R72" s="128" t="str" cm="1">
        <f t="array" ref="R72">IFERROR(_xlfn.IFS(R$69='Drop down Lists'!$AQ$3,IFERROR(_xlfn.XLOOKUP(R$70,'Drop down Lists'!$AH$3:$AH$5,'Drop down Lists'!$AJ$3:$AJ$5),""),'Medtronic Patient Data Form'!R$69='Drop down Lists'!$AQ$19,IFERROR(_xlfn.XLOOKUP(R$70,'Drop down Lists'!$AH$3:$AH$5,'Drop down Lists'!$AL$3:$AL$5),"")),"")</f>
        <v/>
      </c>
      <c r="T72" s="304"/>
      <c r="U72" s="128" t="str" cm="1">
        <f t="array" ref="U72">IFERROR(_xlfn.IFS(U$69='Drop down Lists'!$AQ$3,IFERROR(_xlfn.XLOOKUP(U$70,'Drop down Lists'!$AH$3:$AH$5,'Drop down Lists'!$AJ$3:$AJ$5),""),'Medtronic Patient Data Form'!U$69='Drop down Lists'!$AQ$19,IFERROR(_xlfn.XLOOKUP(U$70,'Drop down Lists'!$AH$3:$AH$5,'Drop down Lists'!$AL$3:$AL$5),"")),"")</f>
        <v/>
      </c>
      <c r="W72" s="304"/>
      <c r="X72" s="128" t="str" cm="1">
        <f t="array" ref="X72">IFERROR(_xlfn.IFS(X$69='Drop down Lists'!$AQ$3,IFERROR(_xlfn.XLOOKUP(X$70,'Drop down Lists'!$AH$3:$AH$5,'Drop down Lists'!$AJ$3:$AJ$5),""),'Medtronic Patient Data Form'!X$69='Drop down Lists'!$AQ$19,IFERROR(_xlfn.XLOOKUP(X$70,'Drop down Lists'!$AH$3:$AH$5,'Drop down Lists'!$AL$3:$AL$5),"")),"")</f>
        <v/>
      </c>
      <c r="Z72" s="304"/>
      <c r="AA72" s="128" t="str" cm="1">
        <f t="array" ref="AA72">IFERROR(_xlfn.IFS(AA$69='Drop down Lists'!$AQ$3,IFERROR(_xlfn.XLOOKUP(AA$70,'Drop down Lists'!$AH$3:$AH$5,'Drop down Lists'!$AJ$3:$AJ$5),""),'Medtronic Patient Data Form'!AA$69='Drop down Lists'!$AQ$19,IFERROR(_xlfn.XLOOKUP(AA$70,'Drop down Lists'!$AH$3:$AH$5,'Drop down Lists'!$AL$3:$AL$5),"")),"")</f>
        <v/>
      </c>
      <c r="AC72" s="304"/>
      <c r="AD72" s="128" t="str" cm="1">
        <f t="array" ref="AD72">IFERROR(_xlfn.IFS(AD$69='Drop down Lists'!$AQ$3,IFERROR(_xlfn.XLOOKUP(AD$70,'Drop down Lists'!$AH$3:$AH$5,'Drop down Lists'!$AJ$3:$AJ$5),""),'Medtronic Patient Data Form'!AD$69='Drop down Lists'!$AQ$19,IFERROR(_xlfn.XLOOKUP(AD$70,'Drop down Lists'!$AH$3:$AH$5,'Drop down Lists'!$AL$3:$AL$5),"")),"")</f>
        <v/>
      </c>
      <c r="AF72" s="304"/>
      <c r="AG72" s="128" t="str" cm="1">
        <f t="array" ref="AG72">IFERROR(_xlfn.IFS(AG$69='Drop down Lists'!$AQ$3,IFERROR(_xlfn.XLOOKUP(AG$70,'Drop down Lists'!$AH$3:$AH$5,'Drop down Lists'!$AJ$3:$AJ$5),""),'Medtronic Patient Data Form'!AG$69='Drop down Lists'!$AQ$19,IFERROR(_xlfn.XLOOKUP(AG$70,'Drop down Lists'!$AH$3:$AH$5,'Drop down Lists'!$AL$3:$AL$5),"")),"")</f>
        <v/>
      </c>
      <c r="AI72" s="304"/>
      <c r="AJ72" s="128" t="str" cm="1">
        <f t="array" ref="AJ72">IFERROR(_xlfn.IFS(AJ$69='Drop down Lists'!$AQ$3,IFERROR(_xlfn.XLOOKUP(AJ$70,'Drop down Lists'!$AH$3:$AH$5,'Drop down Lists'!$AJ$3:$AJ$5),""),'Medtronic Patient Data Form'!AJ$69='Drop down Lists'!$AQ$19,IFERROR(_xlfn.XLOOKUP(AJ$70,'Drop down Lists'!$AH$3:$AH$5,'Drop down Lists'!$AL$3:$AL$5),"")),"")</f>
        <v/>
      </c>
      <c r="AL72" s="304"/>
      <c r="AM72" s="128" t="str" cm="1">
        <f t="array" ref="AM72">IFERROR(_xlfn.IFS(AM$69='Drop down Lists'!$AQ$3,IFERROR(_xlfn.XLOOKUP(AM$70,'Drop down Lists'!$AH$3:$AH$5,'Drop down Lists'!$AJ$3:$AJ$5),""),'Medtronic Patient Data Form'!AM$69='Drop down Lists'!$AQ$19,IFERROR(_xlfn.XLOOKUP(AM$70,'Drop down Lists'!$AH$3:$AH$5,'Drop down Lists'!$AL$3:$AL$5),"")),"")</f>
        <v/>
      </c>
      <c r="AO72" s="304"/>
      <c r="AP72" s="128" t="str" cm="1">
        <f t="array" ref="AP72">IFERROR(_xlfn.IFS(AP$69='Drop down Lists'!$AQ$3,IFERROR(_xlfn.XLOOKUP(AP$70,'Drop down Lists'!$AH$3:$AH$5,'Drop down Lists'!$AJ$3:$AJ$5),""),'Medtronic Patient Data Form'!AP$69='Drop down Lists'!$AQ$19,IFERROR(_xlfn.XLOOKUP(AP$70,'Drop down Lists'!$AH$3:$AH$5,'Drop down Lists'!$AL$3:$AL$5),"")),"")</f>
        <v/>
      </c>
      <c r="AR72" s="304"/>
      <c r="AS72" s="128" t="str" cm="1">
        <f t="array" ref="AS72">IFERROR(_xlfn.IFS(AS$69='Drop down Lists'!$AQ$3,IFERROR(_xlfn.XLOOKUP(AS$70,'Drop down Lists'!$AH$3:$AH$5,'Drop down Lists'!$AJ$3:$AJ$5),""),'Medtronic Patient Data Form'!AS$69='Drop down Lists'!$AQ$19,IFERROR(_xlfn.XLOOKUP(AS$70,'Drop down Lists'!$AH$3:$AH$5,'Drop down Lists'!$AL$3:$AL$5),"")),"")</f>
        <v/>
      </c>
      <c r="AU72" s="304"/>
      <c r="AV72" s="128" t="str" cm="1">
        <f t="array" ref="AV72">IFERROR(_xlfn.IFS(AV$69='Drop down Lists'!$AQ$3,IFERROR(_xlfn.XLOOKUP(AV$70,'Drop down Lists'!$AH$3:$AH$5,'Drop down Lists'!$AJ$3:$AJ$5),""),'Medtronic Patient Data Form'!AV$69='Drop down Lists'!$AQ$19,IFERROR(_xlfn.XLOOKUP(AV$70,'Drop down Lists'!$AH$3:$AH$5,'Drop down Lists'!$AL$3:$AL$5),"")),"")</f>
        <v/>
      </c>
      <c r="AX72" s="304"/>
      <c r="AY72" s="128" t="str" cm="1">
        <f t="array" ref="AY72">IFERROR(_xlfn.IFS(AY$69='Drop down Lists'!$AQ$3,IFERROR(_xlfn.XLOOKUP(AY$70,'Drop down Lists'!$AH$3:$AH$5,'Drop down Lists'!$AJ$3:$AJ$5),""),'Medtronic Patient Data Form'!AY$69='Drop down Lists'!$AQ$19,IFERROR(_xlfn.XLOOKUP(AY$70,'Drop down Lists'!$AH$3:$AH$5,'Drop down Lists'!$AL$3:$AL$5),"")),"")</f>
        <v/>
      </c>
      <c r="BA72" s="304"/>
      <c r="BB72" s="128" t="str" cm="1">
        <f t="array" ref="BB72">IFERROR(_xlfn.IFS(BB$69='Drop down Lists'!$AQ$3,IFERROR(_xlfn.XLOOKUP(BB$70,'Drop down Lists'!$AH$3:$AH$5,'Drop down Lists'!$AJ$3:$AJ$5),""),'Medtronic Patient Data Form'!BB$69='Drop down Lists'!$AQ$19,IFERROR(_xlfn.XLOOKUP(BB$70,'Drop down Lists'!$AH$3:$AH$5,'Drop down Lists'!$AL$3:$AL$5),"")),"")</f>
        <v/>
      </c>
      <c r="BD72" s="304"/>
      <c r="BE72" s="128" t="str" cm="1">
        <f t="array" ref="BE72">IFERROR(_xlfn.IFS(BE$69='Drop down Lists'!$AQ$3,IFERROR(_xlfn.XLOOKUP(BE$70,'Drop down Lists'!$AH$3:$AH$5,'Drop down Lists'!$AJ$3:$AJ$5),""),'Medtronic Patient Data Form'!BE$69='Drop down Lists'!$AQ$19,IFERROR(_xlfn.XLOOKUP(BE$70,'Drop down Lists'!$AH$3:$AH$5,'Drop down Lists'!$AL$3:$AL$5),"")),"")</f>
        <v/>
      </c>
      <c r="BG72" s="304"/>
      <c r="BH72" s="128" t="str" cm="1">
        <f t="array" ref="BH72">IFERROR(_xlfn.IFS(BH$69='Drop down Lists'!$AQ$3,IFERROR(_xlfn.XLOOKUP(BH$70,'Drop down Lists'!$AH$3:$AH$5,'Drop down Lists'!$AJ$3:$AJ$5),""),'Medtronic Patient Data Form'!BH$69='Drop down Lists'!$AQ$19,IFERROR(_xlfn.XLOOKUP(BH$70,'Drop down Lists'!$AH$3:$AH$5,'Drop down Lists'!$AL$3:$AL$5),"")),"")</f>
        <v/>
      </c>
      <c r="BJ72" s="304"/>
      <c r="BK72" s="128" t="str" cm="1">
        <f t="array" ref="BK72">IFERROR(_xlfn.IFS(BK$69='Drop down Lists'!$AQ$3,IFERROR(_xlfn.XLOOKUP(BK$70,'Drop down Lists'!$AH$3:$AH$5,'Drop down Lists'!$AJ$3:$AJ$5),""),'Medtronic Patient Data Form'!BK$69='Drop down Lists'!$AQ$19,IFERROR(_xlfn.XLOOKUP(BK$70,'Drop down Lists'!$AH$3:$AH$5,'Drop down Lists'!$AL$3:$AL$5),"")),"")</f>
        <v/>
      </c>
      <c r="BM72" s="304"/>
      <c r="BN72" s="128" t="str" cm="1">
        <f t="array" ref="BN72">IFERROR(_xlfn.IFS(BN$69='Drop down Lists'!$AQ$3,IFERROR(_xlfn.XLOOKUP(BN$70,'Drop down Lists'!$AH$3:$AH$5,'Drop down Lists'!$AJ$3:$AJ$5),""),'Medtronic Patient Data Form'!BN$69='Drop down Lists'!$AQ$19,IFERROR(_xlfn.XLOOKUP(BN$70,'Drop down Lists'!$AH$3:$AH$5,'Drop down Lists'!$AL$3:$AL$5),"")),"")</f>
        <v/>
      </c>
    </row>
    <row r="73" spans="1:69" ht="30" customHeight="1" x14ac:dyDescent="0.2">
      <c r="C73" s="305"/>
      <c r="D73" s="306"/>
      <c r="E73" s="306"/>
      <c r="F73" s="307"/>
      <c r="G73" s="84"/>
      <c r="H73" s="304" t="s">
        <v>110</v>
      </c>
      <c r="I73" s="132" t="s">
        <v>29</v>
      </c>
      <c r="K73" s="304" t="s">
        <v>110</v>
      </c>
      <c r="L73" s="132" t="s">
        <v>29</v>
      </c>
      <c r="N73" s="304" t="s">
        <v>110</v>
      </c>
      <c r="O73" s="132" t="s">
        <v>29</v>
      </c>
      <c r="Q73" s="304" t="s">
        <v>110</v>
      </c>
      <c r="R73" s="132" t="s">
        <v>29</v>
      </c>
      <c r="T73" s="304" t="s">
        <v>110</v>
      </c>
      <c r="U73" s="132" t="s">
        <v>29</v>
      </c>
      <c r="W73" s="304" t="s">
        <v>110</v>
      </c>
      <c r="X73" s="132" t="s">
        <v>29</v>
      </c>
      <c r="Z73" s="304" t="s">
        <v>110</v>
      </c>
      <c r="AA73" s="132" t="s">
        <v>29</v>
      </c>
      <c r="AC73" s="304" t="s">
        <v>110</v>
      </c>
      <c r="AD73" s="132" t="s">
        <v>29</v>
      </c>
      <c r="AF73" s="304" t="s">
        <v>110</v>
      </c>
      <c r="AG73" s="132" t="s">
        <v>29</v>
      </c>
      <c r="AI73" s="304" t="s">
        <v>110</v>
      </c>
      <c r="AJ73" s="132" t="s">
        <v>29</v>
      </c>
      <c r="AL73" s="304" t="s">
        <v>110</v>
      </c>
      <c r="AM73" s="132" t="s">
        <v>29</v>
      </c>
      <c r="AO73" s="304" t="s">
        <v>110</v>
      </c>
      <c r="AP73" s="132" t="s">
        <v>29</v>
      </c>
      <c r="AR73" s="304" t="s">
        <v>110</v>
      </c>
      <c r="AS73" s="132" t="s">
        <v>29</v>
      </c>
      <c r="AU73" s="304" t="s">
        <v>110</v>
      </c>
      <c r="AV73" s="132" t="s">
        <v>29</v>
      </c>
      <c r="AX73" s="304" t="s">
        <v>110</v>
      </c>
      <c r="AY73" s="132" t="s">
        <v>29</v>
      </c>
      <c r="BA73" s="304" t="s">
        <v>110</v>
      </c>
      <c r="BB73" s="132" t="s">
        <v>29</v>
      </c>
      <c r="BD73" s="304" t="s">
        <v>110</v>
      </c>
      <c r="BE73" s="132" t="s">
        <v>29</v>
      </c>
      <c r="BG73" s="304" t="s">
        <v>110</v>
      </c>
      <c r="BH73" s="132" t="s">
        <v>29</v>
      </c>
      <c r="BJ73" s="304" t="s">
        <v>110</v>
      </c>
      <c r="BK73" s="132" t="s">
        <v>29</v>
      </c>
      <c r="BM73" s="304" t="s">
        <v>110</v>
      </c>
      <c r="BN73" s="132" t="s">
        <v>29</v>
      </c>
    </row>
    <row r="74" spans="1:69" ht="39.950000000000003" customHeight="1" x14ac:dyDescent="0.2">
      <c r="C74" s="305"/>
      <c r="D74" s="306"/>
      <c r="E74" s="306"/>
      <c r="F74" s="307"/>
      <c r="G74" s="84"/>
      <c r="H74" s="304"/>
      <c r="I74" s="126" t="str">
        <f>IF(I73='Drop down Lists'!$F$3,"Please inform the patient that they will not need to place an order with our customer service team.","")</f>
        <v/>
      </c>
      <c r="K74" s="304"/>
      <c r="L74" s="126" t="str">
        <f>IF(L73='Drop down Lists'!$F$3,"Please inform the patient that they will not need to place an order with our customer service team.","")</f>
        <v/>
      </c>
      <c r="N74" s="304"/>
      <c r="O74" s="126" t="str">
        <f>IF(O73='Drop down Lists'!$F$3,"Please inform the patient that they will not need to place an order with our customer service team.","")</f>
        <v/>
      </c>
      <c r="Q74" s="304"/>
      <c r="R74" s="126" t="str">
        <f>IF(R73='Drop down Lists'!$F$3,"Please inform the patient that they will not need to place an order with our customer service team.","")</f>
        <v/>
      </c>
      <c r="T74" s="304"/>
      <c r="U74" s="126" t="str">
        <f>IF(U73='Drop down Lists'!$F$3,"Please inform the patient that they will not need to place an order with our customer service team.","")</f>
        <v/>
      </c>
      <c r="W74" s="304"/>
      <c r="X74" s="126" t="str">
        <f>IF(X73='Drop down Lists'!$F$3,"Please inform the patient that they will not need to place an order with our customer service team.","")</f>
        <v/>
      </c>
      <c r="Z74" s="304"/>
      <c r="AA74" s="126" t="str">
        <f>IF(AA73='Drop down Lists'!$F$3,"Please inform the patient that they will not need to place an order with our customer service team.","")</f>
        <v/>
      </c>
      <c r="AC74" s="304"/>
      <c r="AD74" s="126" t="str">
        <f>IF(AD73='Drop down Lists'!$F$3,"Please inform the patient that they will not need to place an order with our customer service team.","")</f>
        <v/>
      </c>
      <c r="AF74" s="304"/>
      <c r="AG74" s="126" t="str">
        <f>IF(AG73='Drop down Lists'!$F$3,"Please inform the patient that they will not need to place an order with our customer service team.","")</f>
        <v/>
      </c>
      <c r="AI74" s="304"/>
      <c r="AJ74" s="126" t="str">
        <f>IF(AJ73='Drop down Lists'!$F$3,"Please inform the patient that they will not need to place an order with our customer service team.","")</f>
        <v/>
      </c>
      <c r="AL74" s="304"/>
      <c r="AM74" s="126" t="str">
        <f>IF(AM73='Drop down Lists'!$F$3,"Please inform the patient that they will not need to place an order with our customer service team.","")</f>
        <v/>
      </c>
      <c r="AO74" s="304"/>
      <c r="AP74" s="126" t="str">
        <f>IF(AP73='Drop down Lists'!$F$3,"Please inform the patient that they will not need to place an order with our customer service team.","")</f>
        <v/>
      </c>
      <c r="AR74" s="304"/>
      <c r="AS74" s="126" t="str">
        <f>IF(AS73='Drop down Lists'!$F$3,"Please inform the patient that they will not need to place an order with our customer service team.","")</f>
        <v/>
      </c>
      <c r="AU74" s="304"/>
      <c r="AV74" s="126" t="str">
        <f>IF(AV73='Drop down Lists'!$F$3,"Please inform the patient that they will not need to place an order with our customer service team.","")</f>
        <v/>
      </c>
      <c r="AX74" s="304"/>
      <c r="AY74" s="126" t="str">
        <f>IF(AY73='Drop down Lists'!$F$3,"Please inform the patient that they will not need to place an order with our customer service team.","")</f>
        <v/>
      </c>
      <c r="BA74" s="304"/>
      <c r="BB74" s="126" t="str">
        <f>IF(BB73='Drop down Lists'!$F$3,"Please inform the patient that they will not need to place an order with our customer service team.","")</f>
        <v/>
      </c>
      <c r="BD74" s="304"/>
      <c r="BE74" s="126" t="str">
        <f>IF(BE73='Drop down Lists'!$F$3,"Please inform the patient that they will not need to place an order with our customer service team.","")</f>
        <v/>
      </c>
      <c r="BG74" s="304"/>
      <c r="BH74" s="126" t="str">
        <f>IF(BH73='Drop down Lists'!$F$3,"Please inform the patient that they will not need to place an order with our customer service team.","")</f>
        <v/>
      </c>
      <c r="BJ74" s="304"/>
      <c r="BK74" s="126" t="str">
        <f>IF(BK73='Drop down Lists'!$F$3,"Please inform the patient that they will not need to place an order with our customer service team.","")</f>
        <v/>
      </c>
      <c r="BM74" s="304"/>
      <c r="BN74" s="126" t="str">
        <f>IF(BN73='Drop down Lists'!$F$3,"Please inform the patient that they will not need to place an order with our customer service team.","")</f>
        <v/>
      </c>
    </row>
    <row r="75" spans="1:69" ht="39.950000000000003" customHeight="1" x14ac:dyDescent="0.2">
      <c r="C75" s="305"/>
      <c r="D75" s="306"/>
      <c r="E75" s="306"/>
      <c r="F75" s="307"/>
      <c r="G75" s="84"/>
      <c r="H75" s="184" t="s">
        <v>148</v>
      </c>
      <c r="I75" s="126" t="str">
        <f ca="1">'Drop down Lists'!$AZ$4</f>
        <v>4 Years  -Supplied Until 28/01/2025                                                                                                        (Date Is Approximate)</v>
      </c>
      <c r="K75" s="237" t="s">
        <v>148</v>
      </c>
      <c r="L75" s="126" t="str">
        <f ca="1">'Drop down Lists'!$AZ$4</f>
        <v>4 Years  -Supplied Until 28/01/2025                                                                                                        (Date Is Approximate)</v>
      </c>
      <c r="N75" s="237" t="s">
        <v>148</v>
      </c>
      <c r="O75" s="126" t="str">
        <f ca="1">'Drop down Lists'!$AZ$4</f>
        <v>4 Years  -Supplied Until 28/01/2025                                                                                                        (Date Is Approximate)</v>
      </c>
      <c r="Q75" s="237" t="s">
        <v>148</v>
      </c>
      <c r="R75" s="126" t="str">
        <f ca="1">'Drop down Lists'!$AZ$4</f>
        <v>4 Years  -Supplied Until 28/01/2025                                                                                                        (Date Is Approximate)</v>
      </c>
      <c r="T75" s="237" t="s">
        <v>148</v>
      </c>
      <c r="U75" s="126" t="str">
        <f ca="1">'Drop down Lists'!$AZ$4</f>
        <v>4 Years  -Supplied Until 28/01/2025                                                                                                        (Date Is Approximate)</v>
      </c>
      <c r="W75" s="237" t="s">
        <v>148</v>
      </c>
      <c r="X75" s="126" t="str">
        <f ca="1">'Drop down Lists'!$AZ$4</f>
        <v>4 Years  -Supplied Until 28/01/2025                                                                                                        (Date Is Approximate)</v>
      </c>
      <c r="Z75" s="237" t="s">
        <v>148</v>
      </c>
      <c r="AA75" s="126" t="str">
        <f ca="1">'Drop down Lists'!$AZ$4</f>
        <v>4 Years  -Supplied Until 28/01/2025                                                                                                        (Date Is Approximate)</v>
      </c>
      <c r="AC75" s="237" t="s">
        <v>148</v>
      </c>
      <c r="AD75" s="126" t="str">
        <f ca="1">'Drop down Lists'!$AZ$4</f>
        <v>4 Years  -Supplied Until 28/01/2025                                                                                                        (Date Is Approximate)</v>
      </c>
      <c r="AF75" s="237" t="s">
        <v>148</v>
      </c>
      <c r="AG75" s="126" t="str">
        <f ca="1">'Drop down Lists'!$AZ$4</f>
        <v>4 Years  -Supplied Until 28/01/2025                                                                                                        (Date Is Approximate)</v>
      </c>
      <c r="AI75" s="237" t="s">
        <v>148</v>
      </c>
      <c r="AJ75" s="126" t="str">
        <f ca="1">'Drop down Lists'!$AZ$4</f>
        <v>4 Years  -Supplied Until 28/01/2025                                                                                                        (Date Is Approximate)</v>
      </c>
      <c r="AL75" s="237" t="s">
        <v>148</v>
      </c>
      <c r="AM75" s="126" t="str">
        <f ca="1">'Drop down Lists'!$AZ$4</f>
        <v>4 Years  -Supplied Until 28/01/2025                                                                                                        (Date Is Approximate)</v>
      </c>
      <c r="AO75" s="237" t="s">
        <v>148</v>
      </c>
      <c r="AP75" s="126" t="str">
        <f ca="1">'Drop down Lists'!$AZ$4</f>
        <v>4 Years  -Supplied Until 28/01/2025                                                                                                        (Date Is Approximate)</v>
      </c>
      <c r="AR75" s="237" t="s">
        <v>148</v>
      </c>
      <c r="AS75" s="126" t="str">
        <f ca="1">'Drop down Lists'!$AZ$4</f>
        <v>4 Years  -Supplied Until 28/01/2025                                                                                                        (Date Is Approximate)</v>
      </c>
      <c r="AU75" s="237" t="s">
        <v>148</v>
      </c>
      <c r="AV75" s="126" t="str">
        <f ca="1">'Drop down Lists'!$AZ$4</f>
        <v>4 Years  -Supplied Until 28/01/2025                                                                                                        (Date Is Approximate)</v>
      </c>
      <c r="AX75" s="237" t="s">
        <v>148</v>
      </c>
      <c r="AY75" s="126" t="str">
        <f ca="1">'Drop down Lists'!$AZ$4</f>
        <v>4 Years  -Supplied Until 28/01/2025                                                                                                        (Date Is Approximate)</v>
      </c>
      <c r="BA75" s="237" t="s">
        <v>148</v>
      </c>
      <c r="BB75" s="126" t="str">
        <f ca="1">'Drop down Lists'!$AZ$4</f>
        <v>4 Years  -Supplied Until 28/01/2025                                                                                                        (Date Is Approximate)</v>
      </c>
      <c r="BD75" s="237" t="s">
        <v>148</v>
      </c>
      <c r="BE75" s="126" t="str">
        <f ca="1">'Drop down Lists'!$AZ$4</f>
        <v>4 Years  -Supplied Until 28/01/2025                                                                                                        (Date Is Approximate)</v>
      </c>
      <c r="BG75" s="237" t="s">
        <v>148</v>
      </c>
      <c r="BH75" s="126" t="str">
        <f ca="1">'Drop down Lists'!$AZ$4</f>
        <v>4 Years  -Supplied Until 28/01/2025                                                                                                        (Date Is Approximate)</v>
      </c>
      <c r="BJ75" s="237" t="s">
        <v>148</v>
      </c>
      <c r="BK75" s="126" t="str">
        <f ca="1">'Drop down Lists'!$AZ$4</f>
        <v>4 Years  -Supplied Until 28/01/2025                                                                                                        (Date Is Approximate)</v>
      </c>
      <c r="BM75" s="237" t="s">
        <v>148</v>
      </c>
      <c r="BN75" s="126" t="str">
        <f ca="1">'Drop down Lists'!$AZ$4</f>
        <v>4 Years  -Supplied Until 28/01/2025                                                                                                        (Date Is Approximate)</v>
      </c>
    </row>
    <row r="76" spans="1:69" ht="30" customHeight="1" x14ac:dyDescent="0.2">
      <c r="C76" s="305"/>
      <c r="D76" s="306"/>
      <c r="E76" s="306"/>
      <c r="F76" s="307"/>
      <c r="G76" s="84"/>
      <c r="H76" s="304" t="s">
        <v>112</v>
      </c>
      <c r="I76" s="132" t="s">
        <v>29</v>
      </c>
      <c r="K76" s="304" t="s">
        <v>112</v>
      </c>
      <c r="L76" s="132" t="s">
        <v>29</v>
      </c>
      <c r="N76" s="304" t="s">
        <v>112</v>
      </c>
      <c r="O76" s="132" t="s">
        <v>29</v>
      </c>
      <c r="Q76" s="304" t="s">
        <v>112</v>
      </c>
      <c r="R76" s="132" t="s">
        <v>29</v>
      </c>
      <c r="T76" s="304" t="s">
        <v>112</v>
      </c>
      <c r="U76" s="132" t="s">
        <v>29</v>
      </c>
      <c r="W76" s="304" t="s">
        <v>112</v>
      </c>
      <c r="X76" s="132" t="s">
        <v>29</v>
      </c>
      <c r="Z76" s="304" t="s">
        <v>112</v>
      </c>
      <c r="AA76" s="132" t="s">
        <v>29</v>
      </c>
      <c r="AC76" s="304" t="s">
        <v>112</v>
      </c>
      <c r="AD76" s="132" t="s">
        <v>29</v>
      </c>
      <c r="AF76" s="304" t="s">
        <v>112</v>
      </c>
      <c r="AG76" s="132" t="s">
        <v>29</v>
      </c>
      <c r="AI76" s="304" t="s">
        <v>112</v>
      </c>
      <c r="AJ76" s="132" t="s">
        <v>29</v>
      </c>
      <c r="AL76" s="304" t="s">
        <v>112</v>
      </c>
      <c r="AM76" s="132" t="s">
        <v>29</v>
      </c>
      <c r="AO76" s="304" t="s">
        <v>112</v>
      </c>
      <c r="AP76" s="132" t="s">
        <v>29</v>
      </c>
      <c r="AR76" s="304" t="s">
        <v>112</v>
      </c>
      <c r="AS76" s="132" t="s">
        <v>29</v>
      </c>
      <c r="AU76" s="304" t="s">
        <v>112</v>
      </c>
      <c r="AV76" s="132" t="s">
        <v>29</v>
      </c>
      <c r="AX76" s="304" t="s">
        <v>112</v>
      </c>
      <c r="AY76" s="132" t="s">
        <v>29</v>
      </c>
      <c r="BA76" s="304" t="s">
        <v>112</v>
      </c>
      <c r="BB76" s="132" t="s">
        <v>29</v>
      </c>
      <c r="BD76" s="304" t="s">
        <v>112</v>
      </c>
      <c r="BE76" s="132" t="s">
        <v>29</v>
      </c>
      <c r="BG76" s="304" t="s">
        <v>112</v>
      </c>
      <c r="BH76" s="132" t="s">
        <v>29</v>
      </c>
      <c r="BJ76" s="304" t="s">
        <v>112</v>
      </c>
      <c r="BK76" s="132" t="s">
        <v>29</v>
      </c>
      <c r="BM76" s="304" t="s">
        <v>112</v>
      </c>
      <c r="BN76" s="132" t="s">
        <v>29</v>
      </c>
    </row>
    <row r="77" spans="1:69" ht="39.950000000000003" customHeight="1" x14ac:dyDescent="0.2">
      <c r="C77" s="305"/>
      <c r="D77" s="306"/>
      <c r="E77" s="306"/>
      <c r="F77" s="307"/>
      <c r="G77" s="84"/>
      <c r="H77" s="304"/>
      <c r="I77" s="126" t="str">
        <f>IF(I76='Drop down Lists'!$F$3,"Please inform the patient that they will not need to place an order with our customer service team.","")</f>
        <v/>
      </c>
      <c r="K77" s="304"/>
      <c r="L77" s="126" t="str">
        <f>IF(L76='Drop down Lists'!$F$3,"Please inform the patient that they will not need to place an order with our customer service team.","")</f>
        <v/>
      </c>
      <c r="N77" s="304"/>
      <c r="O77" s="126" t="str">
        <f>IF(O76='Drop down Lists'!$F$3,"Please inform the patient that they will not need to place an order with our customer service team.","")</f>
        <v/>
      </c>
      <c r="Q77" s="304"/>
      <c r="R77" s="126" t="str">
        <f>IF(R76='Drop down Lists'!$F$3,"Please inform the patient that they will not need to place an order with our customer service team.","")</f>
        <v/>
      </c>
      <c r="T77" s="304"/>
      <c r="U77" s="126" t="str">
        <f>IF(U76='Drop down Lists'!$F$3,"Please inform the patient that they will not need to place an order with our customer service team.","")</f>
        <v/>
      </c>
      <c r="W77" s="304"/>
      <c r="X77" s="126" t="str">
        <f>IF(X76='Drop down Lists'!$F$3,"Please inform the patient that they will not need to place an order with our customer service team.","")</f>
        <v/>
      </c>
      <c r="Z77" s="304"/>
      <c r="AA77" s="126" t="str">
        <f>IF(AA76='Drop down Lists'!$F$3,"Please inform the patient that they will not need to place an order with our customer service team.","")</f>
        <v/>
      </c>
      <c r="AC77" s="304"/>
      <c r="AD77" s="126" t="str">
        <f>IF(AD76='Drop down Lists'!$F$3,"Please inform the patient that they will not need to place an order with our customer service team.","")</f>
        <v/>
      </c>
      <c r="AF77" s="304"/>
      <c r="AG77" s="126" t="str">
        <f>IF(AG76='Drop down Lists'!$F$3,"Please inform the patient that they will not need to place an order with our customer service team.","")</f>
        <v/>
      </c>
      <c r="AI77" s="304"/>
      <c r="AJ77" s="126" t="str">
        <f>IF(AJ76='Drop down Lists'!$F$3,"Please inform the patient that they will not need to place an order with our customer service team.","")</f>
        <v/>
      </c>
      <c r="AL77" s="304"/>
      <c r="AM77" s="126" t="str">
        <f>IF(AM76='Drop down Lists'!$F$3,"Please inform the patient that they will not need to place an order with our customer service team.","")</f>
        <v/>
      </c>
      <c r="AO77" s="304"/>
      <c r="AP77" s="126" t="str">
        <f>IF(AP76='Drop down Lists'!$F$3,"Please inform the patient that they will not need to place an order with our customer service team.","")</f>
        <v/>
      </c>
      <c r="AR77" s="304"/>
      <c r="AS77" s="126" t="str">
        <f>IF(AS76='Drop down Lists'!$F$3,"Please inform the patient that they will not need to place an order with our customer service team.","")</f>
        <v/>
      </c>
      <c r="AU77" s="304"/>
      <c r="AV77" s="126" t="str">
        <f>IF(AV76='Drop down Lists'!$F$3,"Please inform the patient that they will not need to place an order with our customer service team.","")</f>
        <v/>
      </c>
      <c r="AX77" s="304"/>
      <c r="AY77" s="126" t="str">
        <f>IF(AY76='Drop down Lists'!$F$3,"Please inform the patient that they will not need to place an order with our customer service team.","")</f>
        <v/>
      </c>
      <c r="BA77" s="304"/>
      <c r="BB77" s="126" t="str">
        <f>IF(BB76='Drop down Lists'!$F$3,"Please inform the patient that they will not need to place an order with our customer service team.","")</f>
        <v/>
      </c>
      <c r="BD77" s="304"/>
      <c r="BE77" s="126" t="str">
        <f>IF(BE76='Drop down Lists'!$F$3,"Please inform the patient that they will not need to place an order with our customer service team.","")</f>
        <v/>
      </c>
      <c r="BG77" s="304"/>
      <c r="BH77" s="126" t="str">
        <f>IF(BH76='Drop down Lists'!$F$3,"Please inform the patient that they will not need to place an order with our customer service team.","")</f>
        <v/>
      </c>
      <c r="BJ77" s="304"/>
      <c r="BK77" s="126" t="str">
        <f>IF(BK76='Drop down Lists'!$F$3,"Please inform the patient that they will not need to place an order with our customer service team.","")</f>
        <v/>
      </c>
      <c r="BM77" s="304"/>
      <c r="BN77" s="126" t="str">
        <f>IF(BN76='Drop down Lists'!$F$3,"Please inform the patient that they will not need to place an order with our customer service team.","")</f>
        <v/>
      </c>
    </row>
    <row r="78" spans="1:69" ht="39.950000000000003" customHeight="1" thickBot="1" x14ac:dyDescent="0.25">
      <c r="C78" s="308"/>
      <c r="D78" s="309"/>
      <c r="E78" s="309"/>
      <c r="F78" s="310"/>
      <c r="G78" s="84"/>
      <c r="H78" s="184" t="s">
        <v>148</v>
      </c>
      <c r="I78" s="134" t="s">
        <v>29</v>
      </c>
      <c r="K78" s="237" t="s">
        <v>148</v>
      </c>
      <c r="L78" s="134" t="s">
        <v>29</v>
      </c>
      <c r="N78" s="237" t="s">
        <v>148</v>
      </c>
      <c r="O78" s="134" t="s">
        <v>29</v>
      </c>
      <c r="Q78" s="237" t="s">
        <v>148</v>
      </c>
      <c r="R78" s="134" t="s">
        <v>29</v>
      </c>
      <c r="T78" s="237" t="s">
        <v>148</v>
      </c>
      <c r="U78" s="134" t="s">
        <v>29</v>
      </c>
      <c r="W78" s="237" t="s">
        <v>148</v>
      </c>
      <c r="X78" s="134" t="s">
        <v>29</v>
      </c>
      <c r="Z78" s="237" t="s">
        <v>148</v>
      </c>
      <c r="AA78" s="134" t="s">
        <v>29</v>
      </c>
      <c r="AC78" s="237" t="s">
        <v>148</v>
      </c>
      <c r="AD78" s="134" t="s">
        <v>29</v>
      </c>
      <c r="AF78" s="237" t="s">
        <v>148</v>
      </c>
      <c r="AG78" s="134" t="s">
        <v>29</v>
      </c>
      <c r="AI78" s="237" t="s">
        <v>148</v>
      </c>
      <c r="AJ78" s="134" t="s">
        <v>29</v>
      </c>
      <c r="AL78" s="237" t="s">
        <v>148</v>
      </c>
      <c r="AM78" s="134" t="s">
        <v>29</v>
      </c>
      <c r="AO78" s="237" t="s">
        <v>148</v>
      </c>
      <c r="AP78" s="134" t="s">
        <v>29</v>
      </c>
      <c r="AR78" s="237" t="s">
        <v>148</v>
      </c>
      <c r="AS78" s="134" t="s">
        <v>29</v>
      </c>
      <c r="AU78" s="237" t="s">
        <v>148</v>
      </c>
      <c r="AV78" s="134" t="s">
        <v>29</v>
      </c>
      <c r="AX78" s="237" t="s">
        <v>148</v>
      </c>
      <c r="AY78" s="134" t="s">
        <v>29</v>
      </c>
      <c r="BA78" s="237" t="s">
        <v>148</v>
      </c>
      <c r="BB78" s="134" t="s">
        <v>29</v>
      </c>
      <c r="BD78" s="237" t="s">
        <v>148</v>
      </c>
      <c r="BE78" s="134" t="s">
        <v>29</v>
      </c>
      <c r="BG78" s="237" t="s">
        <v>148</v>
      </c>
      <c r="BH78" s="134" t="s">
        <v>29</v>
      </c>
      <c r="BJ78" s="237" t="s">
        <v>148</v>
      </c>
      <c r="BK78" s="134" t="s">
        <v>29</v>
      </c>
      <c r="BM78" s="237" t="s">
        <v>148</v>
      </c>
      <c r="BN78" s="134" t="s">
        <v>29</v>
      </c>
    </row>
    <row r="79" spans="1:69" s="78" customFormat="1" ht="5.0999999999999996" customHeight="1" x14ac:dyDescent="0.25">
      <c r="A79" s="77"/>
      <c r="C79" s="201"/>
      <c r="D79" s="202"/>
      <c r="E79" s="202"/>
      <c r="F79" s="202"/>
      <c r="G79" s="81"/>
      <c r="H79" s="80"/>
      <c r="K79" s="80"/>
      <c r="N79" s="80"/>
      <c r="Q79" s="80"/>
      <c r="T79" s="80"/>
      <c r="W79" s="80"/>
      <c r="Z79" s="80"/>
      <c r="AC79" s="80"/>
      <c r="AF79" s="80"/>
      <c r="AI79" s="80"/>
      <c r="AL79" s="80"/>
      <c r="AO79" s="80"/>
      <c r="AR79" s="80"/>
      <c r="AU79" s="80"/>
      <c r="AX79" s="80"/>
      <c r="BA79" s="80"/>
      <c r="BD79" s="80"/>
      <c r="BG79" s="80"/>
      <c r="BJ79" s="80"/>
      <c r="BM79" s="80"/>
      <c r="BQ79" s="77"/>
    </row>
    <row r="80" spans="1:69" ht="15.75" x14ac:dyDescent="0.2">
      <c r="C80" s="303" t="s">
        <v>129</v>
      </c>
      <c r="D80" s="303"/>
      <c r="E80" s="303"/>
      <c r="F80" s="303"/>
      <c r="H80" s="92"/>
      <c r="I80" s="92"/>
      <c r="K80" s="92"/>
      <c r="L80" s="92"/>
      <c r="N80" s="92"/>
      <c r="O80" s="92"/>
      <c r="Q80" s="92"/>
      <c r="R80" s="92"/>
      <c r="T80" s="92"/>
      <c r="U80" s="92"/>
      <c r="W80" s="92"/>
      <c r="X80" s="92"/>
      <c r="Y80" s="92"/>
      <c r="Z80" s="92"/>
      <c r="AA80" s="92"/>
      <c r="AC80" s="92"/>
      <c r="AD80" s="92"/>
      <c r="AF80" s="92"/>
      <c r="AG80" s="92"/>
      <c r="AI80" s="92"/>
      <c r="AJ80" s="92"/>
      <c r="AL80" s="92"/>
      <c r="AM80" s="92"/>
      <c r="AO80" s="92"/>
      <c r="AP80" s="92"/>
      <c r="AR80" s="92"/>
      <c r="AS80" s="92"/>
      <c r="AU80" s="92"/>
      <c r="AV80" s="92"/>
      <c r="AX80" s="92"/>
      <c r="AY80" s="92"/>
      <c r="BA80" s="92"/>
      <c r="BB80" s="92"/>
      <c r="BD80" s="92"/>
      <c r="BE80" s="92"/>
      <c r="BG80" s="92"/>
      <c r="BH80" s="92"/>
      <c r="BJ80" s="92"/>
      <c r="BK80" s="92"/>
      <c r="BM80" s="92"/>
      <c r="BN80" s="92"/>
    </row>
    <row r="81" spans="3:66" ht="15.75" thickBot="1" x14ac:dyDescent="0.25">
      <c r="C81" s="203"/>
      <c r="D81" s="204"/>
      <c r="E81" s="204"/>
      <c r="F81" s="204"/>
    </row>
    <row r="82" spans="3:66" ht="30" customHeight="1" x14ac:dyDescent="0.2">
      <c r="C82" s="300" t="s">
        <v>143</v>
      </c>
      <c r="D82" s="301"/>
      <c r="E82" s="301"/>
      <c r="F82" s="302"/>
      <c r="H82" s="322"/>
      <c r="I82" s="323"/>
      <c r="K82" s="322"/>
      <c r="L82" s="323"/>
      <c r="N82" s="322"/>
      <c r="O82" s="323"/>
      <c r="Q82" s="322"/>
      <c r="R82" s="323"/>
      <c r="T82" s="322"/>
      <c r="U82" s="323"/>
      <c r="W82" s="322"/>
      <c r="X82" s="323"/>
      <c r="Z82" s="322"/>
      <c r="AA82" s="323"/>
      <c r="AC82" s="322"/>
      <c r="AD82" s="323"/>
      <c r="AF82" s="322"/>
      <c r="AG82" s="323"/>
      <c r="AI82" s="322"/>
      <c r="AJ82" s="323"/>
      <c r="AL82" s="322"/>
      <c r="AM82" s="323"/>
      <c r="AO82" s="322"/>
      <c r="AP82" s="323"/>
      <c r="AR82" s="322"/>
      <c r="AS82" s="323"/>
      <c r="AU82" s="322"/>
      <c r="AV82" s="323"/>
      <c r="AX82" s="322"/>
      <c r="AY82" s="323"/>
      <c r="BA82" s="322"/>
      <c r="BB82" s="323"/>
      <c r="BD82" s="322"/>
      <c r="BE82" s="323"/>
      <c r="BG82" s="322"/>
      <c r="BH82" s="323"/>
      <c r="BJ82" s="322"/>
      <c r="BK82" s="323"/>
      <c r="BM82" s="322"/>
      <c r="BN82" s="323"/>
    </row>
    <row r="83" spans="3:66" ht="30" customHeight="1" x14ac:dyDescent="0.2">
      <c r="C83" s="305"/>
      <c r="D83" s="306"/>
      <c r="E83" s="306"/>
      <c r="F83" s="307"/>
      <c r="H83" s="324"/>
      <c r="I83" s="325"/>
      <c r="K83" s="324"/>
      <c r="L83" s="325"/>
      <c r="N83" s="324"/>
      <c r="O83" s="325"/>
      <c r="Q83" s="324"/>
      <c r="R83" s="325"/>
      <c r="T83" s="324"/>
      <c r="U83" s="325"/>
      <c r="W83" s="324"/>
      <c r="X83" s="325"/>
      <c r="Z83" s="324"/>
      <c r="AA83" s="325"/>
      <c r="AC83" s="324"/>
      <c r="AD83" s="325"/>
      <c r="AF83" s="324"/>
      <c r="AG83" s="325"/>
      <c r="AI83" s="324"/>
      <c r="AJ83" s="325"/>
      <c r="AL83" s="324"/>
      <c r="AM83" s="325"/>
      <c r="AO83" s="324"/>
      <c r="AP83" s="325"/>
      <c r="AR83" s="324"/>
      <c r="AS83" s="325"/>
      <c r="AU83" s="324"/>
      <c r="AV83" s="325"/>
      <c r="AX83" s="324"/>
      <c r="AY83" s="325"/>
      <c r="BA83" s="324"/>
      <c r="BB83" s="325"/>
      <c r="BD83" s="324"/>
      <c r="BE83" s="325"/>
      <c r="BG83" s="324"/>
      <c r="BH83" s="325"/>
      <c r="BJ83" s="324"/>
      <c r="BK83" s="325"/>
      <c r="BM83" s="324"/>
      <c r="BN83" s="325"/>
    </row>
    <row r="84" spans="3:66" ht="30" customHeight="1" thickBot="1" x14ac:dyDescent="0.25">
      <c r="C84" s="305"/>
      <c r="D84" s="306"/>
      <c r="E84" s="306"/>
      <c r="F84" s="307"/>
      <c r="H84" s="326"/>
      <c r="I84" s="327"/>
      <c r="K84" s="326"/>
      <c r="L84" s="327"/>
      <c r="N84" s="326"/>
      <c r="O84" s="327"/>
      <c r="Q84" s="326"/>
      <c r="R84" s="327"/>
      <c r="T84" s="326"/>
      <c r="U84" s="327"/>
      <c r="W84" s="326"/>
      <c r="X84" s="327"/>
      <c r="Z84" s="326"/>
      <c r="AA84" s="327"/>
      <c r="AC84" s="326"/>
      <c r="AD84" s="327"/>
      <c r="AF84" s="326"/>
      <c r="AG84" s="327"/>
      <c r="AI84" s="326"/>
      <c r="AJ84" s="327"/>
      <c r="AL84" s="326"/>
      <c r="AM84" s="327"/>
      <c r="AO84" s="326"/>
      <c r="AP84" s="327"/>
      <c r="AR84" s="326"/>
      <c r="AS84" s="327"/>
      <c r="AU84" s="326"/>
      <c r="AV84" s="327"/>
      <c r="AX84" s="326"/>
      <c r="AY84" s="327"/>
      <c r="BA84" s="326"/>
      <c r="BB84" s="327"/>
      <c r="BD84" s="326"/>
      <c r="BE84" s="327"/>
      <c r="BG84" s="326"/>
      <c r="BH84" s="327"/>
      <c r="BJ84" s="326"/>
      <c r="BK84" s="327"/>
      <c r="BM84" s="326"/>
      <c r="BN84" s="327"/>
    </row>
    <row r="85" spans="3:66" x14ac:dyDescent="0.2"/>
    <row r="86" spans="3:66" x14ac:dyDescent="0.2"/>
    <row r="87" spans="3:66" x14ac:dyDescent="0.2"/>
    <row r="88" spans="3:66" x14ac:dyDescent="0.2"/>
    <row r="89" spans="3:66" x14ac:dyDescent="0.2"/>
    <row r="90" spans="3:66" x14ac:dyDescent="0.2"/>
    <row r="91" spans="3:66" x14ac:dyDescent="0.2"/>
    <row r="92" spans="3:66" x14ac:dyDescent="0.2"/>
    <row r="93" spans="3:66" x14ac:dyDescent="0.2"/>
  </sheetData>
  <sheetProtection algorithmName="SHA-512" hashValue="chfL/4Yb7AAJENZQ/iyX08EcgGp0O3bJJ1lfwMDKGdZzfqL3WaE9rIhx0xOCigtU1RkmTcTDz/2giG+NTCGsFg==" saltValue="1v8UKxa8//cPEs7E4kOKwg==" spinCount="100000" sheet="1" selectLockedCells="1"/>
  <mergeCells count="669">
    <mergeCell ref="BJ66:BJ67"/>
    <mergeCell ref="BJ73:BJ74"/>
    <mergeCell ref="BJ76:BJ77"/>
    <mergeCell ref="BJ82:BK84"/>
    <mergeCell ref="BJ71:BJ72"/>
    <mergeCell ref="BJ41:BK41"/>
    <mergeCell ref="BJ42:BK42"/>
    <mergeCell ref="BJ44:BJ45"/>
    <mergeCell ref="BJ60:BJ61"/>
    <mergeCell ref="BJ51:BK51"/>
    <mergeCell ref="BJ46:BJ47"/>
    <mergeCell ref="BJ48:BJ49"/>
    <mergeCell ref="BM66:BM67"/>
    <mergeCell ref="BM73:BM74"/>
    <mergeCell ref="BM76:BM77"/>
    <mergeCell ref="BM82:BN84"/>
    <mergeCell ref="BM71:BM72"/>
    <mergeCell ref="BM41:BN41"/>
    <mergeCell ref="BM42:BN42"/>
    <mergeCell ref="BM44:BM45"/>
    <mergeCell ref="BM60:BM61"/>
    <mergeCell ref="BM51:BN51"/>
    <mergeCell ref="BM46:BM47"/>
    <mergeCell ref="BM48:BM49"/>
    <mergeCell ref="BM30:BN30"/>
    <mergeCell ref="BM31:BN31"/>
    <mergeCell ref="BM32:BN32"/>
    <mergeCell ref="BM33:BN33"/>
    <mergeCell ref="BM40:BN40"/>
    <mergeCell ref="BM25:BN25"/>
    <mergeCell ref="BM26:BN26"/>
    <mergeCell ref="BM27:BN27"/>
    <mergeCell ref="BM28:BN28"/>
    <mergeCell ref="BM29:BN29"/>
    <mergeCell ref="BM38:BN38"/>
    <mergeCell ref="BM19:BN19"/>
    <mergeCell ref="BM20:BN20"/>
    <mergeCell ref="BM22:BN22"/>
    <mergeCell ref="BM23:BN23"/>
    <mergeCell ref="BM24:BN24"/>
    <mergeCell ref="BM3:BN8"/>
    <mergeCell ref="BM13:BN13"/>
    <mergeCell ref="BM15:BN15"/>
    <mergeCell ref="BM18:BN18"/>
    <mergeCell ref="BJ30:BK30"/>
    <mergeCell ref="BJ31:BK31"/>
    <mergeCell ref="BJ32:BK32"/>
    <mergeCell ref="BJ33:BK33"/>
    <mergeCell ref="BJ40:BK40"/>
    <mergeCell ref="BJ25:BK25"/>
    <mergeCell ref="BJ26:BK26"/>
    <mergeCell ref="BJ27:BK27"/>
    <mergeCell ref="BJ28:BK28"/>
    <mergeCell ref="BJ29:BK29"/>
    <mergeCell ref="BJ38:BK38"/>
    <mergeCell ref="BJ19:BK19"/>
    <mergeCell ref="BJ20:BK20"/>
    <mergeCell ref="BJ22:BK22"/>
    <mergeCell ref="BJ23:BK23"/>
    <mergeCell ref="BJ24:BK24"/>
    <mergeCell ref="BJ3:BK8"/>
    <mergeCell ref="BJ13:BK13"/>
    <mergeCell ref="BJ15:BK15"/>
    <mergeCell ref="BJ18:BK18"/>
    <mergeCell ref="BG73:BG74"/>
    <mergeCell ref="BG76:BG77"/>
    <mergeCell ref="BG82:BH84"/>
    <mergeCell ref="BG71:BG72"/>
    <mergeCell ref="BG41:BH41"/>
    <mergeCell ref="BG42:BH42"/>
    <mergeCell ref="BG44:BG45"/>
    <mergeCell ref="BG60:BG61"/>
    <mergeCell ref="BG66:BG67"/>
    <mergeCell ref="BG51:BH51"/>
    <mergeCell ref="BG46:BG47"/>
    <mergeCell ref="BG48:BG49"/>
    <mergeCell ref="BG30:BH30"/>
    <mergeCell ref="BG31:BH31"/>
    <mergeCell ref="BG32:BH32"/>
    <mergeCell ref="BG33:BH33"/>
    <mergeCell ref="BG40:BH40"/>
    <mergeCell ref="BG25:BH25"/>
    <mergeCell ref="BG26:BH26"/>
    <mergeCell ref="BG27:BH27"/>
    <mergeCell ref="BG28:BH28"/>
    <mergeCell ref="BG29:BH29"/>
    <mergeCell ref="BG38:BH38"/>
    <mergeCell ref="BG19:BH19"/>
    <mergeCell ref="BG20:BH20"/>
    <mergeCell ref="BG22:BH22"/>
    <mergeCell ref="BG23:BH23"/>
    <mergeCell ref="BG24:BH24"/>
    <mergeCell ref="BG3:BH8"/>
    <mergeCell ref="BG13:BH13"/>
    <mergeCell ref="BG15:BH15"/>
    <mergeCell ref="BG18:BH18"/>
    <mergeCell ref="BD66:BD67"/>
    <mergeCell ref="BD73:BD74"/>
    <mergeCell ref="BD76:BD77"/>
    <mergeCell ref="BD82:BE84"/>
    <mergeCell ref="BD71:BD72"/>
    <mergeCell ref="BD41:BE41"/>
    <mergeCell ref="BD42:BE42"/>
    <mergeCell ref="BD44:BD45"/>
    <mergeCell ref="BD60:BD61"/>
    <mergeCell ref="BD51:BE51"/>
    <mergeCell ref="BD46:BD47"/>
    <mergeCell ref="BD48:BD49"/>
    <mergeCell ref="BD30:BE30"/>
    <mergeCell ref="BD31:BE31"/>
    <mergeCell ref="BD32:BE32"/>
    <mergeCell ref="BD33:BE33"/>
    <mergeCell ref="BD40:BE40"/>
    <mergeCell ref="BD25:BE25"/>
    <mergeCell ref="BD26:BE26"/>
    <mergeCell ref="BD27:BE27"/>
    <mergeCell ref="BD28:BE28"/>
    <mergeCell ref="BD29:BE29"/>
    <mergeCell ref="BD38:BE38"/>
    <mergeCell ref="BD19:BE19"/>
    <mergeCell ref="BD20:BE20"/>
    <mergeCell ref="BD22:BE22"/>
    <mergeCell ref="BD23:BE23"/>
    <mergeCell ref="BD24:BE24"/>
    <mergeCell ref="BD3:BE8"/>
    <mergeCell ref="BD13:BE13"/>
    <mergeCell ref="BD15:BE15"/>
    <mergeCell ref="BD18:BE18"/>
    <mergeCell ref="BA66:BA67"/>
    <mergeCell ref="BA73:BA74"/>
    <mergeCell ref="BA76:BA77"/>
    <mergeCell ref="BA82:BB84"/>
    <mergeCell ref="BA71:BA72"/>
    <mergeCell ref="BA41:BB41"/>
    <mergeCell ref="BA42:BB42"/>
    <mergeCell ref="BA44:BA45"/>
    <mergeCell ref="BA60:BA61"/>
    <mergeCell ref="BA51:BB51"/>
    <mergeCell ref="BA46:BA47"/>
    <mergeCell ref="BA48:BA49"/>
    <mergeCell ref="BA30:BB30"/>
    <mergeCell ref="BA31:BB31"/>
    <mergeCell ref="BA32:BB32"/>
    <mergeCell ref="BA33:BB33"/>
    <mergeCell ref="BA40:BB40"/>
    <mergeCell ref="BA25:BB25"/>
    <mergeCell ref="BA26:BB26"/>
    <mergeCell ref="BA27:BB27"/>
    <mergeCell ref="BA28:BB28"/>
    <mergeCell ref="BA29:BB29"/>
    <mergeCell ref="BA38:BB38"/>
    <mergeCell ref="BA19:BB19"/>
    <mergeCell ref="BA20:BB20"/>
    <mergeCell ref="BA22:BB22"/>
    <mergeCell ref="BA23:BB23"/>
    <mergeCell ref="BA24:BB24"/>
    <mergeCell ref="BA3:BB8"/>
    <mergeCell ref="BA13:BB13"/>
    <mergeCell ref="BA15:BB15"/>
    <mergeCell ref="BA18:BB18"/>
    <mergeCell ref="AX66:AX67"/>
    <mergeCell ref="AX73:AX74"/>
    <mergeCell ref="AX76:AX77"/>
    <mergeCell ref="AX82:AY84"/>
    <mergeCell ref="AX71:AX72"/>
    <mergeCell ref="AX41:AY41"/>
    <mergeCell ref="AX42:AY42"/>
    <mergeCell ref="AX44:AX45"/>
    <mergeCell ref="AX60:AX61"/>
    <mergeCell ref="AX51:AY51"/>
    <mergeCell ref="AX46:AX47"/>
    <mergeCell ref="AX48:AX49"/>
    <mergeCell ref="AX30:AY30"/>
    <mergeCell ref="AX31:AY31"/>
    <mergeCell ref="AX32:AY32"/>
    <mergeCell ref="AX33:AY33"/>
    <mergeCell ref="AX40:AY40"/>
    <mergeCell ref="AX25:AY25"/>
    <mergeCell ref="AX26:AY26"/>
    <mergeCell ref="AX27:AY27"/>
    <mergeCell ref="AX28:AY28"/>
    <mergeCell ref="AX29:AY29"/>
    <mergeCell ref="AX38:AY38"/>
    <mergeCell ref="AX19:AY19"/>
    <mergeCell ref="AX20:AY20"/>
    <mergeCell ref="AX22:AY22"/>
    <mergeCell ref="AX23:AY23"/>
    <mergeCell ref="AX24:AY24"/>
    <mergeCell ref="AX3:AY8"/>
    <mergeCell ref="AX13:AY13"/>
    <mergeCell ref="AX15:AY15"/>
    <mergeCell ref="AX18:AY18"/>
    <mergeCell ref="AU66:AU67"/>
    <mergeCell ref="AU73:AU74"/>
    <mergeCell ref="AU76:AU77"/>
    <mergeCell ref="AU82:AV84"/>
    <mergeCell ref="AU71:AU72"/>
    <mergeCell ref="AU41:AV41"/>
    <mergeCell ref="AU42:AV42"/>
    <mergeCell ref="AU44:AU45"/>
    <mergeCell ref="AU60:AU61"/>
    <mergeCell ref="AU51:AV51"/>
    <mergeCell ref="AU46:AU47"/>
    <mergeCell ref="AU48:AU49"/>
    <mergeCell ref="AU30:AV30"/>
    <mergeCell ref="AU31:AV31"/>
    <mergeCell ref="AU32:AV32"/>
    <mergeCell ref="AU33:AV33"/>
    <mergeCell ref="AU40:AV40"/>
    <mergeCell ref="AU25:AV25"/>
    <mergeCell ref="AU26:AV26"/>
    <mergeCell ref="AU27:AV27"/>
    <mergeCell ref="AU28:AV28"/>
    <mergeCell ref="AU29:AV29"/>
    <mergeCell ref="AU38:AV38"/>
    <mergeCell ref="AU19:AV19"/>
    <mergeCell ref="AU20:AV20"/>
    <mergeCell ref="AU22:AV22"/>
    <mergeCell ref="AU23:AV23"/>
    <mergeCell ref="AU24:AV24"/>
    <mergeCell ref="AU3:AV8"/>
    <mergeCell ref="AU13:AV13"/>
    <mergeCell ref="AU15:AV15"/>
    <mergeCell ref="AU18:AV18"/>
    <mergeCell ref="AR66:AR67"/>
    <mergeCell ref="AR73:AR74"/>
    <mergeCell ref="AR76:AR77"/>
    <mergeCell ref="AR82:AS84"/>
    <mergeCell ref="AR71:AR72"/>
    <mergeCell ref="AR41:AS41"/>
    <mergeCell ref="AR42:AS42"/>
    <mergeCell ref="AR44:AR45"/>
    <mergeCell ref="AR60:AR61"/>
    <mergeCell ref="AR51:AS51"/>
    <mergeCell ref="AR46:AR47"/>
    <mergeCell ref="AR48:AR49"/>
    <mergeCell ref="AR30:AS30"/>
    <mergeCell ref="AR31:AS31"/>
    <mergeCell ref="AR32:AS32"/>
    <mergeCell ref="AR33:AS33"/>
    <mergeCell ref="AR40:AS40"/>
    <mergeCell ref="AR25:AS25"/>
    <mergeCell ref="AR26:AS26"/>
    <mergeCell ref="AR27:AS27"/>
    <mergeCell ref="AR28:AS28"/>
    <mergeCell ref="AR29:AS29"/>
    <mergeCell ref="AR38:AS38"/>
    <mergeCell ref="AR19:AS19"/>
    <mergeCell ref="AR20:AS20"/>
    <mergeCell ref="AR22:AS22"/>
    <mergeCell ref="AR23:AS23"/>
    <mergeCell ref="AR24:AS24"/>
    <mergeCell ref="AR3:AS8"/>
    <mergeCell ref="AR13:AS13"/>
    <mergeCell ref="AR15:AS15"/>
    <mergeCell ref="AR18:AS18"/>
    <mergeCell ref="AO66:AO67"/>
    <mergeCell ref="AO73:AO74"/>
    <mergeCell ref="AO76:AO77"/>
    <mergeCell ref="AO82:AP84"/>
    <mergeCell ref="AO71:AO72"/>
    <mergeCell ref="AO41:AP41"/>
    <mergeCell ref="AO42:AP42"/>
    <mergeCell ref="AO44:AO45"/>
    <mergeCell ref="AO60:AO61"/>
    <mergeCell ref="AO51:AP51"/>
    <mergeCell ref="AO46:AO47"/>
    <mergeCell ref="AO48:AO49"/>
    <mergeCell ref="AO30:AP30"/>
    <mergeCell ref="AO31:AP31"/>
    <mergeCell ref="AO32:AP32"/>
    <mergeCell ref="AO33:AP33"/>
    <mergeCell ref="AO40:AP40"/>
    <mergeCell ref="AO25:AP25"/>
    <mergeCell ref="AO26:AP26"/>
    <mergeCell ref="AO27:AP27"/>
    <mergeCell ref="AO28:AP28"/>
    <mergeCell ref="AO29:AP29"/>
    <mergeCell ref="AO38:AP38"/>
    <mergeCell ref="AO19:AP19"/>
    <mergeCell ref="AO20:AP20"/>
    <mergeCell ref="AO22:AP22"/>
    <mergeCell ref="AO23:AP23"/>
    <mergeCell ref="AO24:AP24"/>
    <mergeCell ref="AO3:AP8"/>
    <mergeCell ref="AO13:AP13"/>
    <mergeCell ref="AO15:AP15"/>
    <mergeCell ref="AO18:AP18"/>
    <mergeCell ref="AL66:AL67"/>
    <mergeCell ref="AL73:AL74"/>
    <mergeCell ref="AL76:AL77"/>
    <mergeCell ref="AL82:AM84"/>
    <mergeCell ref="AL71:AL72"/>
    <mergeCell ref="AL41:AM41"/>
    <mergeCell ref="AL42:AM42"/>
    <mergeCell ref="AL44:AL45"/>
    <mergeCell ref="AL60:AL61"/>
    <mergeCell ref="AL51:AM51"/>
    <mergeCell ref="AL46:AL47"/>
    <mergeCell ref="AL48:AL49"/>
    <mergeCell ref="AL30:AM30"/>
    <mergeCell ref="AL31:AM31"/>
    <mergeCell ref="AL32:AM32"/>
    <mergeCell ref="AL33:AM33"/>
    <mergeCell ref="AL40:AM40"/>
    <mergeCell ref="AL25:AM25"/>
    <mergeCell ref="AL26:AM26"/>
    <mergeCell ref="AL27:AM27"/>
    <mergeCell ref="AL28:AM28"/>
    <mergeCell ref="AL29:AM29"/>
    <mergeCell ref="AL38:AM38"/>
    <mergeCell ref="AL19:AM19"/>
    <mergeCell ref="AL20:AM20"/>
    <mergeCell ref="AL22:AM22"/>
    <mergeCell ref="AL23:AM23"/>
    <mergeCell ref="AL24:AM24"/>
    <mergeCell ref="AL3:AM8"/>
    <mergeCell ref="AL13:AM13"/>
    <mergeCell ref="AL15:AM15"/>
    <mergeCell ref="AL18:AM18"/>
    <mergeCell ref="AI66:AI67"/>
    <mergeCell ref="AI73:AI74"/>
    <mergeCell ref="AI76:AI77"/>
    <mergeCell ref="AI82:AJ84"/>
    <mergeCell ref="AI71:AI72"/>
    <mergeCell ref="AI41:AJ41"/>
    <mergeCell ref="AI42:AJ42"/>
    <mergeCell ref="AI44:AI45"/>
    <mergeCell ref="AI60:AI61"/>
    <mergeCell ref="AI51:AJ51"/>
    <mergeCell ref="AI46:AI47"/>
    <mergeCell ref="AI48:AI49"/>
    <mergeCell ref="AI30:AJ30"/>
    <mergeCell ref="AI31:AJ31"/>
    <mergeCell ref="AI32:AJ32"/>
    <mergeCell ref="AI33:AJ33"/>
    <mergeCell ref="AI40:AJ40"/>
    <mergeCell ref="AI25:AJ25"/>
    <mergeCell ref="AI26:AJ26"/>
    <mergeCell ref="AI27:AJ27"/>
    <mergeCell ref="AI28:AJ28"/>
    <mergeCell ref="AI29:AJ29"/>
    <mergeCell ref="AI38:AJ38"/>
    <mergeCell ref="AI19:AJ19"/>
    <mergeCell ref="AI20:AJ20"/>
    <mergeCell ref="AI22:AJ22"/>
    <mergeCell ref="AI23:AJ23"/>
    <mergeCell ref="AI24:AJ24"/>
    <mergeCell ref="AI3:AJ8"/>
    <mergeCell ref="AI13:AJ13"/>
    <mergeCell ref="AI15:AJ15"/>
    <mergeCell ref="AI18:AJ18"/>
    <mergeCell ref="AF66:AF67"/>
    <mergeCell ref="AF73:AF74"/>
    <mergeCell ref="AF76:AF77"/>
    <mergeCell ref="AF82:AG84"/>
    <mergeCell ref="AF71:AF72"/>
    <mergeCell ref="AF41:AG41"/>
    <mergeCell ref="AF42:AG42"/>
    <mergeCell ref="AF44:AF45"/>
    <mergeCell ref="AF60:AF61"/>
    <mergeCell ref="AF51:AG51"/>
    <mergeCell ref="AF46:AF47"/>
    <mergeCell ref="AF48:AF49"/>
    <mergeCell ref="AF30:AG30"/>
    <mergeCell ref="AF31:AG31"/>
    <mergeCell ref="AF32:AG32"/>
    <mergeCell ref="AF33:AG33"/>
    <mergeCell ref="AF40:AG40"/>
    <mergeCell ref="AF25:AG25"/>
    <mergeCell ref="AF26:AG26"/>
    <mergeCell ref="AF27:AG27"/>
    <mergeCell ref="AF28:AG28"/>
    <mergeCell ref="AF29:AG29"/>
    <mergeCell ref="AF38:AG38"/>
    <mergeCell ref="AF19:AG19"/>
    <mergeCell ref="AF20:AG20"/>
    <mergeCell ref="AF22:AG22"/>
    <mergeCell ref="AF23:AG23"/>
    <mergeCell ref="AF24:AG24"/>
    <mergeCell ref="AF3:AG8"/>
    <mergeCell ref="AF13:AG13"/>
    <mergeCell ref="AF15:AG15"/>
    <mergeCell ref="AF18:AG18"/>
    <mergeCell ref="AC66:AC67"/>
    <mergeCell ref="AC73:AC74"/>
    <mergeCell ref="AC76:AC77"/>
    <mergeCell ref="AC82:AD84"/>
    <mergeCell ref="AC71:AC72"/>
    <mergeCell ref="AC41:AD41"/>
    <mergeCell ref="AC42:AD42"/>
    <mergeCell ref="AC44:AC45"/>
    <mergeCell ref="AC60:AC61"/>
    <mergeCell ref="AC51:AD51"/>
    <mergeCell ref="AC46:AC47"/>
    <mergeCell ref="AC48:AC49"/>
    <mergeCell ref="AC30:AD30"/>
    <mergeCell ref="AC31:AD31"/>
    <mergeCell ref="AC32:AD32"/>
    <mergeCell ref="AC33:AD33"/>
    <mergeCell ref="AC40:AD40"/>
    <mergeCell ref="AC25:AD25"/>
    <mergeCell ref="AC26:AD26"/>
    <mergeCell ref="AC27:AD27"/>
    <mergeCell ref="AC28:AD28"/>
    <mergeCell ref="AC29:AD29"/>
    <mergeCell ref="AC38:AD38"/>
    <mergeCell ref="AC19:AD19"/>
    <mergeCell ref="AC20:AD20"/>
    <mergeCell ref="AC22:AD22"/>
    <mergeCell ref="AC23:AD23"/>
    <mergeCell ref="AC24:AD24"/>
    <mergeCell ref="AC3:AD8"/>
    <mergeCell ref="AC13:AD13"/>
    <mergeCell ref="AC15:AD15"/>
    <mergeCell ref="AC18:AD18"/>
    <mergeCell ref="Z66:Z67"/>
    <mergeCell ref="Z73:Z74"/>
    <mergeCell ref="Z76:Z77"/>
    <mergeCell ref="Z82:AA84"/>
    <mergeCell ref="Z71:Z72"/>
    <mergeCell ref="Z41:AA41"/>
    <mergeCell ref="Z42:AA42"/>
    <mergeCell ref="Z44:Z45"/>
    <mergeCell ref="Z60:Z61"/>
    <mergeCell ref="Z51:AA51"/>
    <mergeCell ref="Z46:Z47"/>
    <mergeCell ref="Z48:Z49"/>
    <mergeCell ref="Z30:AA30"/>
    <mergeCell ref="Z31:AA31"/>
    <mergeCell ref="Z32:AA32"/>
    <mergeCell ref="Z33:AA33"/>
    <mergeCell ref="Z40:AA40"/>
    <mergeCell ref="Z25:AA25"/>
    <mergeCell ref="Z26:AA26"/>
    <mergeCell ref="Z27:AA27"/>
    <mergeCell ref="Z28:AA28"/>
    <mergeCell ref="Z29:AA29"/>
    <mergeCell ref="Z38:AA38"/>
    <mergeCell ref="Z19:AA19"/>
    <mergeCell ref="Z20:AA20"/>
    <mergeCell ref="Z22:AA22"/>
    <mergeCell ref="Z23:AA23"/>
    <mergeCell ref="Z24:AA24"/>
    <mergeCell ref="Z3:AA8"/>
    <mergeCell ref="Z13:AA13"/>
    <mergeCell ref="Z15:AA15"/>
    <mergeCell ref="Z18:AA18"/>
    <mergeCell ref="W66:W67"/>
    <mergeCell ref="W73:W74"/>
    <mergeCell ref="W76:W77"/>
    <mergeCell ref="W82:X84"/>
    <mergeCell ref="W71:W72"/>
    <mergeCell ref="W41:X41"/>
    <mergeCell ref="W42:X42"/>
    <mergeCell ref="W44:W45"/>
    <mergeCell ref="W60:W61"/>
    <mergeCell ref="W51:X51"/>
    <mergeCell ref="W46:W47"/>
    <mergeCell ref="W48:W49"/>
    <mergeCell ref="W30:X30"/>
    <mergeCell ref="W31:X31"/>
    <mergeCell ref="W32:X32"/>
    <mergeCell ref="W33:X33"/>
    <mergeCell ref="W40:X40"/>
    <mergeCell ref="W25:X25"/>
    <mergeCell ref="W26:X26"/>
    <mergeCell ref="W27:X27"/>
    <mergeCell ref="W28:X28"/>
    <mergeCell ref="W29:X29"/>
    <mergeCell ref="W38:X38"/>
    <mergeCell ref="W19:X19"/>
    <mergeCell ref="W20:X20"/>
    <mergeCell ref="W22:X22"/>
    <mergeCell ref="W23:X23"/>
    <mergeCell ref="W24:X24"/>
    <mergeCell ref="W3:X8"/>
    <mergeCell ref="W13:X13"/>
    <mergeCell ref="W15:X15"/>
    <mergeCell ref="W18:X18"/>
    <mergeCell ref="T66:T67"/>
    <mergeCell ref="T73:T74"/>
    <mergeCell ref="T76:T77"/>
    <mergeCell ref="T82:U84"/>
    <mergeCell ref="T71:T72"/>
    <mergeCell ref="T41:U41"/>
    <mergeCell ref="T42:U42"/>
    <mergeCell ref="T44:T45"/>
    <mergeCell ref="T60:T61"/>
    <mergeCell ref="T51:U51"/>
    <mergeCell ref="T46:T47"/>
    <mergeCell ref="T48:T49"/>
    <mergeCell ref="T30:U30"/>
    <mergeCell ref="T31:U31"/>
    <mergeCell ref="T32:U32"/>
    <mergeCell ref="T33:U33"/>
    <mergeCell ref="T40:U40"/>
    <mergeCell ref="T25:U25"/>
    <mergeCell ref="T26:U26"/>
    <mergeCell ref="T27:U27"/>
    <mergeCell ref="T28:U28"/>
    <mergeCell ref="T29:U29"/>
    <mergeCell ref="T38:U38"/>
    <mergeCell ref="T19:U19"/>
    <mergeCell ref="T20:U20"/>
    <mergeCell ref="T22:U22"/>
    <mergeCell ref="T23:U23"/>
    <mergeCell ref="T24:U24"/>
    <mergeCell ref="T3:U8"/>
    <mergeCell ref="T13:U13"/>
    <mergeCell ref="T15:U15"/>
    <mergeCell ref="T18:U18"/>
    <mergeCell ref="Q66:Q67"/>
    <mergeCell ref="Q73:Q74"/>
    <mergeCell ref="Q76:Q77"/>
    <mergeCell ref="Q82:R84"/>
    <mergeCell ref="Q71:Q72"/>
    <mergeCell ref="Q41:R41"/>
    <mergeCell ref="Q42:R42"/>
    <mergeCell ref="Q44:Q45"/>
    <mergeCell ref="Q60:Q61"/>
    <mergeCell ref="Q51:R51"/>
    <mergeCell ref="Q46:Q47"/>
    <mergeCell ref="Q48:Q49"/>
    <mergeCell ref="Q30:R30"/>
    <mergeCell ref="Q31:R31"/>
    <mergeCell ref="Q32:R32"/>
    <mergeCell ref="Q33:R33"/>
    <mergeCell ref="Q40:R40"/>
    <mergeCell ref="Q25:R25"/>
    <mergeCell ref="Q26:R26"/>
    <mergeCell ref="Q27:R27"/>
    <mergeCell ref="Q28:R28"/>
    <mergeCell ref="Q29:R29"/>
    <mergeCell ref="Q38:R38"/>
    <mergeCell ref="Q19:R19"/>
    <mergeCell ref="Q20:R20"/>
    <mergeCell ref="Q22:R22"/>
    <mergeCell ref="Q23:R23"/>
    <mergeCell ref="Q24:R24"/>
    <mergeCell ref="Q3:R8"/>
    <mergeCell ref="Q13:R13"/>
    <mergeCell ref="Q15:R15"/>
    <mergeCell ref="Q18:R18"/>
    <mergeCell ref="N66:N67"/>
    <mergeCell ref="N73:N74"/>
    <mergeCell ref="N76:N77"/>
    <mergeCell ref="N82:O84"/>
    <mergeCell ref="N71:N72"/>
    <mergeCell ref="N41:O41"/>
    <mergeCell ref="N42:O42"/>
    <mergeCell ref="N44:N45"/>
    <mergeCell ref="N60:N61"/>
    <mergeCell ref="N51:O51"/>
    <mergeCell ref="N46:N47"/>
    <mergeCell ref="N48:N49"/>
    <mergeCell ref="N31:O31"/>
    <mergeCell ref="N32:O32"/>
    <mergeCell ref="N33:O33"/>
    <mergeCell ref="N40:O40"/>
    <mergeCell ref="N25:O25"/>
    <mergeCell ref="N26:O26"/>
    <mergeCell ref="N27:O27"/>
    <mergeCell ref="N28:O28"/>
    <mergeCell ref="N29:O29"/>
    <mergeCell ref="N38:O38"/>
    <mergeCell ref="N19:O19"/>
    <mergeCell ref="N20:O20"/>
    <mergeCell ref="N22:O22"/>
    <mergeCell ref="N23:O23"/>
    <mergeCell ref="N24:O24"/>
    <mergeCell ref="N13:O13"/>
    <mergeCell ref="N15:O15"/>
    <mergeCell ref="N18:O18"/>
    <mergeCell ref="N30:O30"/>
    <mergeCell ref="K20:L20"/>
    <mergeCell ref="K22:L22"/>
    <mergeCell ref="K23:L23"/>
    <mergeCell ref="K24:L24"/>
    <mergeCell ref="K13:L13"/>
    <mergeCell ref="K15:L15"/>
    <mergeCell ref="K18:L18"/>
    <mergeCell ref="K19:L19"/>
    <mergeCell ref="K51:L51"/>
    <mergeCell ref="K38:L38"/>
    <mergeCell ref="K28:L28"/>
    <mergeCell ref="K44:K45"/>
    <mergeCell ref="K60:K61"/>
    <mergeCell ref="K66:K67"/>
    <mergeCell ref="K73:K74"/>
    <mergeCell ref="K76:K77"/>
    <mergeCell ref="K32:L32"/>
    <mergeCell ref="K33:L33"/>
    <mergeCell ref="K25:L25"/>
    <mergeCell ref="K26:L26"/>
    <mergeCell ref="K27:L27"/>
    <mergeCell ref="K71:K72"/>
    <mergeCell ref="H66:H67"/>
    <mergeCell ref="H82:I84"/>
    <mergeCell ref="C82:F84"/>
    <mergeCell ref="K29:L29"/>
    <mergeCell ref="K82:L84"/>
    <mergeCell ref="H60:H61"/>
    <mergeCell ref="H76:H77"/>
    <mergeCell ref="H73:H74"/>
    <mergeCell ref="C28:F28"/>
    <mergeCell ref="C43:F49"/>
    <mergeCell ref="C80:F80"/>
    <mergeCell ref="K40:L40"/>
    <mergeCell ref="K41:L41"/>
    <mergeCell ref="K42:L42"/>
    <mergeCell ref="K30:L30"/>
    <mergeCell ref="K31:L31"/>
    <mergeCell ref="C51:F51"/>
    <mergeCell ref="H40:I40"/>
    <mergeCell ref="H42:I42"/>
    <mergeCell ref="H46:H47"/>
    <mergeCell ref="H48:H49"/>
    <mergeCell ref="K46:K47"/>
    <mergeCell ref="K48:K49"/>
    <mergeCell ref="H38:I38"/>
    <mergeCell ref="C18:F18"/>
    <mergeCell ref="C19:F19"/>
    <mergeCell ref="H41:I41"/>
    <mergeCell ref="C37:F37"/>
    <mergeCell ref="C35:F35"/>
    <mergeCell ref="H71:H72"/>
    <mergeCell ref="C53:F78"/>
    <mergeCell ref="C27:F27"/>
    <mergeCell ref="C40:F40"/>
    <mergeCell ref="C41:F41"/>
    <mergeCell ref="C33:F33"/>
    <mergeCell ref="C29:F29"/>
    <mergeCell ref="C30:F30"/>
    <mergeCell ref="C31:F31"/>
    <mergeCell ref="C42:F42"/>
    <mergeCell ref="C32:F32"/>
    <mergeCell ref="C38:F38"/>
    <mergeCell ref="H51:I51"/>
    <mergeCell ref="C22:F22"/>
    <mergeCell ref="C24:F24"/>
    <mergeCell ref="C25:F25"/>
    <mergeCell ref="C26:F26"/>
    <mergeCell ref="H28:I28"/>
    <mergeCell ref="H44:H45"/>
    <mergeCell ref="K2:L10"/>
    <mergeCell ref="C2:F2"/>
    <mergeCell ref="C4:F4"/>
    <mergeCell ref="C6:F6"/>
    <mergeCell ref="H30:I30"/>
    <mergeCell ref="H31:I31"/>
    <mergeCell ref="H32:I32"/>
    <mergeCell ref="H33:I33"/>
    <mergeCell ref="H13:I13"/>
    <mergeCell ref="H18:I18"/>
    <mergeCell ref="H19:I19"/>
    <mergeCell ref="H20:I20"/>
    <mergeCell ref="H22:I22"/>
    <mergeCell ref="H23:I23"/>
    <mergeCell ref="H24:I24"/>
    <mergeCell ref="H25:I25"/>
    <mergeCell ref="H26:I26"/>
    <mergeCell ref="H27:I27"/>
    <mergeCell ref="H29:I29"/>
    <mergeCell ref="C20:F20"/>
    <mergeCell ref="C13:F13"/>
    <mergeCell ref="H15:I15"/>
    <mergeCell ref="C15:F15"/>
    <mergeCell ref="C23:F23"/>
  </mergeCells>
  <phoneticPr fontId="4" type="noConversion"/>
  <conditionalFormatting sqref="H55">
    <cfRule type="expression" dxfId="1361" priority="2548">
      <formula>MID(I$53,10,3)="Sil"</formula>
    </cfRule>
    <cfRule type="expression" dxfId="1360" priority="2550">
      <formula>MID(I$53,10,5)="Quick"</formula>
    </cfRule>
    <cfRule type="expression" dxfId="1359" priority="2552">
      <formula>MID(I$53,10,5)&lt;&gt;"Quick"</formula>
    </cfRule>
  </conditionalFormatting>
  <conditionalFormatting sqref="I55">
    <cfRule type="expression" dxfId="1358" priority="2547">
      <formula>MID(I$53,10,3)="Sil"</formula>
    </cfRule>
    <cfRule type="expression" dxfId="1357" priority="2549">
      <formula>MID(I$53,10,5)="Quick"</formula>
    </cfRule>
  </conditionalFormatting>
  <conditionalFormatting sqref="K55">
    <cfRule type="expression" dxfId="1356" priority="1208">
      <formula>MID(L$53,10,3)="Sil"</formula>
    </cfRule>
    <cfRule type="expression" dxfId="1355" priority="1210">
      <formula>MID(L$53,10,5)="Quick"</formula>
    </cfRule>
    <cfRule type="expression" dxfId="1354" priority="1211">
      <formula>MID(L$53,10,5)&lt;&gt;"Quick"</formula>
    </cfRule>
  </conditionalFormatting>
  <conditionalFormatting sqref="L55">
    <cfRule type="expression" dxfId="1353" priority="1207">
      <formula>MID(L$53,10,3)="Sil"</formula>
    </cfRule>
    <cfRule type="expression" dxfId="1352" priority="1209">
      <formula>MID(L$53,10,5)="Quick"</formula>
    </cfRule>
  </conditionalFormatting>
  <conditionalFormatting sqref="N55">
    <cfRule type="expression" dxfId="1351" priority="1141">
      <formula>MID(O$53,10,3)="Sil"</formula>
    </cfRule>
    <cfRule type="expression" dxfId="1350" priority="1143">
      <formula>MID(O$53,10,5)="Quick"</formula>
    </cfRule>
    <cfRule type="expression" dxfId="1349" priority="1144">
      <formula>MID(O$53,10,5)&lt;&gt;"Quick"</formula>
    </cfRule>
  </conditionalFormatting>
  <conditionalFormatting sqref="O55">
    <cfRule type="expression" dxfId="1348" priority="1140">
      <formula>MID(O$53,10,3)="Sil"</formula>
    </cfRule>
    <cfRule type="expression" dxfId="1347" priority="1142">
      <formula>MID(O$53,10,5)="Quick"</formula>
    </cfRule>
  </conditionalFormatting>
  <conditionalFormatting sqref="Q55">
    <cfRule type="expression" dxfId="1346" priority="1074">
      <formula>MID(R$53,10,3)="Sil"</formula>
    </cfRule>
    <cfRule type="expression" dxfId="1345" priority="1076">
      <formula>MID(R$53,10,5)="Quick"</formula>
    </cfRule>
    <cfRule type="expression" dxfId="1344" priority="1077">
      <formula>MID(R$53,10,5)&lt;&gt;"Quick"</formula>
    </cfRule>
  </conditionalFormatting>
  <conditionalFormatting sqref="R55">
    <cfRule type="expression" dxfId="1343" priority="1073">
      <formula>MID(R$53,10,3)="Sil"</formula>
    </cfRule>
    <cfRule type="expression" dxfId="1342" priority="1075">
      <formula>MID(R$53,10,5)="Quick"</formula>
    </cfRule>
  </conditionalFormatting>
  <conditionalFormatting sqref="T55">
    <cfRule type="expression" dxfId="1341" priority="1007">
      <formula>MID(U$53,10,3)="Sil"</formula>
    </cfRule>
    <cfRule type="expression" dxfId="1340" priority="1009">
      <formula>MID(U$53,10,5)="Quick"</formula>
    </cfRule>
    <cfRule type="expression" dxfId="1339" priority="1010">
      <formula>MID(U$53,10,5)&lt;&gt;"Quick"</formula>
    </cfRule>
  </conditionalFormatting>
  <conditionalFormatting sqref="U55">
    <cfRule type="expression" dxfId="1338" priority="1006">
      <formula>MID(U$53,10,3)="Sil"</formula>
    </cfRule>
    <cfRule type="expression" dxfId="1337" priority="1008">
      <formula>MID(U$53,10,5)="Quick"</formula>
    </cfRule>
  </conditionalFormatting>
  <conditionalFormatting sqref="W55">
    <cfRule type="expression" dxfId="1336" priority="940">
      <formula>MID(X$53,10,3)="Sil"</formula>
    </cfRule>
    <cfRule type="expression" dxfId="1335" priority="942">
      <formula>MID(X$53,10,5)="Quick"</formula>
    </cfRule>
    <cfRule type="expression" dxfId="1334" priority="943">
      <formula>MID(X$53,10,5)&lt;&gt;"Quick"</formula>
    </cfRule>
  </conditionalFormatting>
  <conditionalFormatting sqref="X55">
    <cfRule type="expression" dxfId="1333" priority="939">
      <formula>MID(X$53,10,3)="Sil"</formula>
    </cfRule>
    <cfRule type="expression" dxfId="1332" priority="941">
      <formula>MID(X$53,10,5)="Quick"</formula>
    </cfRule>
  </conditionalFormatting>
  <conditionalFormatting sqref="Z55">
    <cfRule type="expression" dxfId="1331" priority="873">
      <formula>MID(AA$53,10,3)="Sil"</formula>
    </cfRule>
    <cfRule type="expression" dxfId="1330" priority="875">
      <formula>MID(AA$53,10,5)="Quick"</formula>
    </cfRule>
    <cfRule type="expression" dxfId="1329" priority="876">
      <formula>MID(AA$53,10,5)&lt;&gt;"Quick"</formula>
    </cfRule>
  </conditionalFormatting>
  <conditionalFormatting sqref="AA55">
    <cfRule type="expression" dxfId="1328" priority="872">
      <formula>MID(AA$53,10,3)="Sil"</formula>
    </cfRule>
    <cfRule type="expression" dxfId="1327" priority="874">
      <formula>MID(AA$53,10,5)="Quick"</formula>
    </cfRule>
  </conditionalFormatting>
  <conditionalFormatting sqref="AC55">
    <cfRule type="expression" dxfId="1326" priority="806">
      <formula>MID(AD$53,10,3)="Sil"</formula>
    </cfRule>
    <cfRule type="expression" dxfId="1325" priority="808">
      <formula>MID(AD$53,10,5)="Quick"</formula>
    </cfRule>
    <cfRule type="expression" dxfId="1324" priority="809">
      <formula>MID(AD$53,10,5)&lt;&gt;"Quick"</formula>
    </cfRule>
  </conditionalFormatting>
  <conditionalFormatting sqref="AD55">
    <cfRule type="expression" dxfId="1323" priority="805">
      <formula>MID(AD$53,10,3)="Sil"</formula>
    </cfRule>
    <cfRule type="expression" dxfId="1322" priority="807">
      <formula>MID(AD$53,10,5)="Quick"</formula>
    </cfRule>
  </conditionalFormatting>
  <conditionalFormatting sqref="AF55">
    <cfRule type="expression" dxfId="1321" priority="739">
      <formula>MID(AG$53,10,3)="Sil"</formula>
    </cfRule>
    <cfRule type="expression" dxfId="1320" priority="741">
      <formula>MID(AG$53,10,5)="Quick"</formula>
    </cfRule>
    <cfRule type="expression" dxfId="1319" priority="742">
      <formula>MID(AG$53,10,5)&lt;&gt;"Quick"</formula>
    </cfRule>
  </conditionalFormatting>
  <conditionalFormatting sqref="AG55">
    <cfRule type="expression" dxfId="1318" priority="738">
      <formula>MID(AG$53,10,3)="Sil"</formula>
    </cfRule>
    <cfRule type="expression" dxfId="1317" priority="740">
      <formula>MID(AG$53,10,5)="Quick"</formula>
    </cfRule>
  </conditionalFormatting>
  <conditionalFormatting sqref="AI55">
    <cfRule type="expression" dxfId="1316" priority="672">
      <formula>MID(AJ$53,10,3)="Sil"</formula>
    </cfRule>
    <cfRule type="expression" dxfId="1315" priority="674">
      <formula>MID(AJ$53,10,5)="Quick"</formula>
    </cfRule>
    <cfRule type="expression" dxfId="1314" priority="675">
      <formula>MID(AJ$53,10,5)&lt;&gt;"Quick"</formula>
    </cfRule>
  </conditionalFormatting>
  <conditionalFormatting sqref="AJ55">
    <cfRule type="expression" dxfId="1313" priority="671">
      <formula>MID(AJ$53,10,3)="Sil"</formula>
    </cfRule>
    <cfRule type="expression" dxfId="1312" priority="673">
      <formula>MID(AJ$53,10,5)="Quick"</formula>
    </cfRule>
  </conditionalFormatting>
  <conditionalFormatting sqref="AL55">
    <cfRule type="expression" dxfId="1311" priority="605">
      <formula>MID(AM$53,10,3)="Sil"</formula>
    </cfRule>
    <cfRule type="expression" dxfId="1310" priority="607">
      <formula>MID(AM$53,10,5)="Quick"</formula>
    </cfRule>
    <cfRule type="expression" dxfId="1309" priority="608">
      <formula>MID(AM$53,10,5)&lt;&gt;"Quick"</formula>
    </cfRule>
  </conditionalFormatting>
  <conditionalFormatting sqref="AM55">
    <cfRule type="expression" dxfId="1308" priority="604">
      <formula>MID(AM$53,10,3)="Sil"</formula>
    </cfRule>
    <cfRule type="expression" dxfId="1307" priority="606">
      <formula>MID(AM$53,10,5)="Quick"</formula>
    </cfRule>
  </conditionalFormatting>
  <conditionalFormatting sqref="AO55">
    <cfRule type="expression" dxfId="1306" priority="538">
      <formula>MID(AP$53,10,3)="Sil"</formula>
    </cfRule>
    <cfRule type="expression" dxfId="1305" priority="540">
      <formula>MID(AP$53,10,5)="Quick"</formula>
    </cfRule>
    <cfRule type="expression" dxfId="1304" priority="541">
      <formula>MID(AP$53,10,5)&lt;&gt;"Quick"</formula>
    </cfRule>
  </conditionalFormatting>
  <conditionalFormatting sqref="AP55">
    <cfRule type="expression" dxfId="1303" priority="537">
      <formula>MID(AP$53,10,3)="Sil"</formula>
    </cfRule>
    <cfRule type="expression" dxfId="1302" priority="539">
      <formula>MID(AP$53,10,5)="Quick"</formula>
    </cfRule>
  </conditionalFormatting>
  <conditionalFormatting sqref="AR55">
    <cfRule type="expression" dxfId="1301" priority="471">
      <formula>MID(AS$53,10,3)="Sil"</formula>
    </cfRule>
    <cfRule type="expression" dxfId="1300" priority="473">
      <formula>MID(AS$53,10,5)="Quick"</formula>
    </cfRule>
    <cfRule type="expression" dxfId="1299" priority="474">
      <formula>MID(AS$53,10,5)&lt;&gt;"Quick"</formula>
    </cfRule>
  </conditionalFormatting>
  <conditionalFormatting sqref="AS55">
    <cfRule type="expression" dxfId="1298" priority="470">
      <formula>MID(AS$53,10,3)="Sil"</formula>
    </cfRule>
    <cfRule type="expression" dxfId="1297" priority="472">
      <formula>MID(AS$53,10,5)="Quick"</formula>
    </cfRule>
  </conditionalFormatting>
  <conditionalFormatting sqref="AU55">
    <cfRule type="expression" dxfId="1296" priority="404">
      <formula>MID(AV$53,10,3)="Sil"</formula>
    </cfRule>
    <cfRule type="expression" dxfId="1295" priority="406">
      <formula>MID(AV$53,10,5)="Quick"</formula>
    </cfRule>
    <cfRule type="expression" dxfId="1294" priority="407">
      <formula>MID(AV$53,10,5)&lt;&gt;"Quick"</formula>
    </cfRule>
  </conditionalFormatting>
  <conditionalFormatting sqref="AV55">
    <cfRule type="expression" dxfId="1293" priority="403">
      <formula>MID(AV$53,10,3)="Sil"</formula>
    </cfRule>
    <cfRule type="expression" dxfId="1292" priority="405">
      <formula>MID(AV$53,10,5)="Quick"</formula>
    </cfRule>
  </conditionalFormatting>
  <conditionalFormatting sqref="AX55">
    <cfRule type="expression" dxfId="1291" priority="337">
      <formula>MID(AY$53,10,3)="Sil"</formula>
    </cfRule>
    <cfRule type="expression" dxfId="1290" priority="339">
      <formula>MID(AY$53,10,5)="Quick"</formula>
    </cfRule>
    <cfRule type="expression" dxfId="1289" priority="340">
      <formula>MID(AY$53,10,5)&lt;&gt;"Quick"</formula>
    </cfRule>
  </conditionalFormatting>
  <conditionalFormatting sqref="AY55">
    <cfRule type="expression" dxfId="1288" priority="336">
      <formula>MID(AY$53,10,3)="Sil"</formula>
    </cfRule>
    <cfRule type="expression" dxfId="1287" priority="338">
      <formula>MID(AY$53,10,5)="Quick"</formula>
    </cfRule>
  </conditionalFormatting>
  <conditionalFormatting sqref="BA55">
    <cfRule type="expression" dxfId="1286" priority="270">
      <formula>MID(BB$53,10,3)="Sil"</formula>
    </cfRule>
    <cfRule type="expression" dxfId="1285" priority="272">
      <formula>MID(BB$53,10,5)="Quick"</formula>
    </cfRule>
    <cfRule type="expression" dxfId="1284" priority="273">
      <formula>MID(BB$53,10,5)&lt;&gt;"Quick"</formula>
    </cfRule>
  </conditionalFormatting>
  <conditionalFormatting sqref="BB55">
    <cfRule type="expression" dxfId="1283" priority="269">
      <formula>MID(BB$53,10,3)="Sil"</formula>
    </cfRule>
    <cfRule type="expression" dxfId="1282" priority="271">
      <formula>MID(BB$53,10,5)="Quick"</formula>
    </cfRule>
  </conditionalFormatting>
  <conditionalFormatting sqref="BD55">
    <cfRule type="expression" dxfId="1281" priority="203">
      <formula>MID(BE$53,10,3)="Sil"</formula>
    </cfRule>
    <cfRule type="expression" dxfId="1280" priority="205">
      <formula>MID(BE$53,10,5)="Quick"</formula>
    </cfRule>
    <cfRule type="expression" dxfId="1279" priority="206">
      <formula>MID(BE$53,10,5)&lt;&gt;"Quick"</formula>
    </cfRule>
  </conditionalFormatting>
  <conditionalFormatting sqref="BE55">
    <cfRule type="expression" dxfId="1278" priority="202">
      <formula>MID(BE$53,10,3)="Sil"</formula>
    </cfRule>
    <cfRule type="expression" dxfId="1277" priority="204">
      <formula>MID(BE$53,10,5)="Quick"</formula>
    </cfRule>
  </conditionalFormatting>
  <conditionalFormatting sqref="BG55">
    <cfRule type="expression" dxfId="1276" priority="136">
      <formula>MID(BH$53,10,3)="Sil"</formula>
    </cfRule>
    <cfRule type="expression" dxfId="1275" priority="138">
      <formula>MID(BH$53,10,5)="Quick"</formula>
    </cfRule>
    <cfRule type="expression" dxfId="1274" priority="139">
      <formula>MID(BH$53,10,5)&lt;&gt;"Quick"</formula>
    </cfRule>
  </conditionalFormatting>
  <conditionalFormatting sqref="BH55">
    <cfRule type="expression" dxfId="1273" priority="135">
      <formula>MID(BH$53,10,3)="Sil"</formula>
    </cfRule>
    <cfRule type="expression" dxfId="1272" priority="137">
      <formula>MID(BH$53,10,5)="Quick"</formula>
    </cfRule>
  </conditionalFormatting>
  <conditionalFormatting sqref="BJ55">
    <cfRule type="expression" dxfId="1271" priority="69">
      <formula>MID(BK$53,10,3)="Sil"</formula>
    </cfRule>
    <cfRule type="expression" dxfId="1270" priority="71">
      <formula>MID(BK$53,10,5)="Quick"</formula>
    </cfRule>
    <cfRule type="expression" dxfId="1269" priority="72">
      <formula>MID(BK$53,10,5)&lt;&gt;"Quick"</formula>
    </cfRule>
  </conditionalFormatting>
  <conditionalFormatting sqref="BK55">
    <cfRule type="expression" dxfId="1268" priority="68">
      <formula>MID(BK$53,10,3)="Sil"</formula>
    </cfRule>
    <cfRule type="expression" dxfId="1267" priority="70">
      <formula>MID(BK$53,10,5)="Quick"</formula>
    </cfRule>
  </conditionalFormatting>
  <conditionalFormatting sqref="BM55">
    <cfRule type="expression" dxfId="1266" priority="2">
      <formula>MID(BN$53,10,3)="Sil"</formula>
    </cfRule>
    <cfRule type="expression" dxfId="1265" priority="4">
      <formula>MID(BN$53,10,5)="Quick"</formula>
    </cfRule>
    <cfRule type="expression" dxfId="1264" priority="5">
      <formula>MID(BN$53,10,5)&lt;&gt;"Quick"</formula>
    </cfRule>
  </conditionalFormatting>
  <conditionalFormatting sqref="BN55">
    <cfRule type="expression" dxfId="1263" priority="1">
      <formula>MID(BN$53,10,3)="Sil"</formula>
    </cfRule>
    <cfRule type="expression" dxfId="1262" priority="3">
      <formula>MID(BN$53,10,5)="Quick"</formula>
    </cfRule>
  </conditionalFormatting>
  <dataValidations count="5">
    <dataValidation allowBlank="1" showInputMessage="1" showErrorMessage="1" promptTitle="Date Completed" prompt="Please add date form is completed" sqref="I2" xr:uid="{1AFBBBF7-BAAE-4535-943E-8D24308FD5C3}"/>
    <dataValidation allowBlank="1" showInputMessage="1" showErrorMessage="1" promptTitle="Hospital Name" prompt="Please include Hospital / Diabetes Centre name" sqref="I4" xr:uid="{44708213-F259-400F-BD7E-596896201613}"/>
    <dataValidation allowBlank="1" showInputMessage="1" showErrorMessage="1" promptTitle="HCP Contact Email" prompt="Please include a email contact that can be reached for questions related to this form" sqref="I10" xr:uid="{754F19F4-18D0-4A69-8CE0-6BD704F26ACA}"/>
    <dataValidation allowBlank="1" showInputMessage="1" showErrorMessage="1" promptTitle="Hospital Address" prompt="Please include Hospital / Diabetes Centre address" sqref="I6" xr:uid="{ADE4015A-A578-4C07-AED1-7F538810DEA0}"/>
    <dataValidation allowBlank="1" showInputMessage="1" showErrorMessage="1" promptTitle="Healthcare Professional" prompt="Please include details of HCP completing this form" sqref="I8" xr:uid="{EA08404B-21A3-439F-A338-A42AE15D932D}"/>
  </dataValidations>
  <pageMargins left="0.7" right="0.7" top="0.75" bottom="0.75" header="0.3" footer="0.3"/>
  <pageSetup paperSize="9" orientation="portrait" r:id="rId1"/>
  <customProperties>
    <customPr name="_pios_id" r:id="rId2"/>
  </customProperties>
  <drawing r:id="rId3"/>
  <extLst>
    <ext xmlns:x14="http://schemas.microsoft.com/office/spreadsheetml/2009/9/main" uri="{78C0D931-6437-407d-A8EE-F0AAD7539E65}">
      <x14:conditionalFormattings>
        <x14:conditionalFormatting xmlns:xm="http://schemas.microsoft.com/office/excel/2006/main">
          <x14:cfRule type="expression" priority="13804" stopIfTrue="1" id="{99A7C940-5857-4E49-8EA5-E34EE257B074}">
            <xm:f>H$15='Drop down Lists'!$C$2</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H22:I27 H18:I20 I37 H40:I42 H29:I33 I69:I78 I53:I65</xm:sqref>
        </x14:conditionalFormatting>
        <x14:conditionalFormatting xmlns:xm="http://schemas.microsoft.com/office/excel/2006/main">
          <x14:cfRule type="expression" priority="13805" id="{B28C0254-3F63-4DC8-B293-4628517CABAD}">
            <xm:f>H$15='Drop down Lists'!$C$3</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I65 I69:I78</xm:sqref>
        </x14:conditionalFormatting>
        <x14:conditionalFormatting xmlns:xm="http://schemas.microsoft.com/office/excel/2006/main">
          <x14:cfRule type="expression" priority="13760" id="{A7DC1967-39D0-4808-91ED-FEA51260BB2E}">
            <xm:f>H$15='Drop down Lists'!$C$6</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H22:I22 H40:I42 I56:I59 I65:I78</xm:sqref>
        </x14:conditionalFormatting>
        <x14:conditionalFormatting xmlns:xm="http://schemas.microsoft.com/office/excel/2006/main">
          <x14:cfRule type="expression" priority="13800" id="{4627E22B-D261-4A54-9D09-805C8EBC2134}">
            <xm:f>H$15='Drop down Lists'!$C$2</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I43</xm:sqref>
        </x14:conditionalFormatting>
        <x14:conditionalFormatting xmlns:xm="http://schemas.microsoft.com/office/excel/2006/main">
          <x14:cfRule type="expression" priority="13798" id="{89115C9B-E79F-447A-95BE-39FAD21AA61A}">
            <xm:f>H$15='Drop down Lists'!$C$6</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I43 I46:I49</xm:sqref>
        </x14:conditionalFormatting>
        <x14:conditionalFormatting xmlns:xm="http://schemas.microsoft.com/office/excel/2006/main">
          <x14:cfRule type="expression" priority="13801" stopIfTrue="1" id="{0A08DBF2-4D9B-478F-B331-6A3F5CE562BA}">
            <xm:f>H$15='Drop down Lists'!$C$2</xm:f>
            <x14:dxf>
              <font>
                <color rgb="FF001E46"/>
              </font>
              <fill>
                <patternFill>
                  <bgColor rgb="FF001E46"/>
                </patternFill>
              </fill>
              <border>
                <left style="thin">
                  <color rgb="FF001E46"/>
                </left>
                <right style="thin">
                  <color rgb="FF001E46"/>
                </right>
                <top style="thin">
                  <color rgb="FF001E46"/>
                </top>
                <bottom style="thin">
                  <color rgb="FF001E46"/>
                </bottom>
              </border>
            </x14:dxf>
          </x14:cfRule>
          <xm:sqref>I37 I69:I78 I53:I65</xm:sqref>
        </x14:conditionalFormatting>
        <x14:conditionalFormatting xmlns:xm="http://schemas.microsoft.com/office/excel/2006/main">
          <x14:cfRule type="expression" priority="13759" id="{99127BF6-CC31-40AB-BCFF-5DD6F27DBCA6}">
            <xm:f>H$15='Drop down Lists'!$C$2</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I46:I49</xm:sqref>
        </x14:conditionalFormatting>
        <x14:conditionalFormatting xmlns:xm="http://schemas.microsoft.com/office/excel/2006/main">
          <x14:cfRule type="expression" priority="13755" stopIfTrue="1" id="{DD57674D-C559-41AB-9B48-1229A133A10B}">
            <xm:f>I$76='Drop down Lists'!$F$3</xm:f>
            <x14:dxf>
              <font>
                <b val="0"/>
                <i val="0"/>
                <color rgb="FF001E46"/>
              </font>
              <fill>
                <patternFill>
                  <bgColor rgb="FFB9D9EB"/>
                </patternFill>
              </fill>
              <border>
                <left style="thin">
                  <color auto="1"/>
                </left>
                <right style="thin">
                  <color auto="1"/>
                </right>
                <top style="thin">
                  <color auto="1"/>
                </top>
                <bottom style="thin">
                  <color auto="1"/>
                </bottom>
                <vertical/>
                <horizontal/>
              </border>
            </x14:dxf>
          </x14:cfRule>
          <xm:sqref>I77:I78</xm:sqref>
        </x14:conditionalFormatting>
        <x14:conditionalFormatting xmlns:xm="http://schemas.microsoft.com/office/excel/2006/main">
          <x14:cfRule type="expression" priority="13749" id="{88970775-B9FC-4AF2-8F13-32E6F39636B1}">
            <xm:f>I$73='Drop down Lists'!$F$3</xm:f>
            <x14:dxf>
              <font>
                <b val="0"/>
                <i val="0"/>
                <color rgb="FF001E46"/>
              </font>
              <fill>
                <patternFill>
                  <bgColor rgb="FFB9D9EB"/>
                </patternFill>
              </fill>
              <border>
                <left style="thin">
                  <color auto="1"/>
                </left>
                <right style="thin">
                  <color auto="1"/>
                </right>
                <top style="thin">
                  <color auto="1"/>
                </top>
                <bottom style="thin">
                  <color auto="1"/>
                </bottom>
                <vertical/>
                <horizontal/>
              </border>
            </x14:dxf>
          </x14:cfRule>
          <xm:sqref>I74:I75</xm:sqref>
        </x14:conditionalFormatting>
        <x14:conditionalFormatting xmlns:xm="http://schemas.microsoft.com/office/excel/2006/main">
          <x14:cfRule type="expression" priority="13748" id="{15CB53F8-0DFE-4784-A25E-B4B8F2CE55EB}">
            <xm:f>H$41='Drop down Lists'!$F$4</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H42:I42</xm:sqref>
        </x14:conditionalFormatting>
        <x14:conditionalFormatting xmlns:xm="http://schemas.microsoft.com/office/excel/2006/main">
          <x14:cfRule type="expression" priority="13746" id="{52258486-0CF0-4D51-9B1E-15CDD3A7B97B}">
            <xm:f>H$20='Drop down Lists'!$A$3</xm:f>
            <x14:dxf>
              <font>
                <color rgb="FF001E46"/>
              </font>
              <fill>
                <patternFill>
                  <bgColor rgb="FF001E46"/>
                </patternFill>
              </fill>
              <border>
                <left/>
                <right/>
                <top/>
                <bottom/>
                <vertical/>
                <horizontal/>
              </border>
            </x14:dxf>
          </x14:cfRule>
          <xm:sqref>H22:I22</xm:sqref>
        </x14:conditionalFormatting>
        <x14:conditionalFormatting xmlns:xm="http://schemas.microsoft.com/office/excel/2006/main">
          <x14:cfRule type="expression" priority="13745" id="{12018018-28F7-4156-BBF6-FA07A3510C27}">
            <xm:f>H$41='Drop down Lists'!$F$3</xm:f>
            <x14:dxf>
              <font>
                <color rgb="FF001E46"/>
              </font>
              <fill>
                <patternFill>
                  <bgColor rgb="FF001E46"/>
                </patternFill>
              </fill>
              <border>
                <left/>
                <right/>
                <top/>
                <bottom/>
                <vertical/>
                <horizontal/>
              </border>
            </x14:dxf>
          </x14:cfRule>
          <xm:sqref>I43 I46:I49</xm:sqref>
        </x14:conditionalFormatting>
        <x14:conditionalFormatting xmlns:xm="http://schemas.microsoft.com/office/excel/2006/main">
          <x14:cfRule type="expression" priority="13744" id="{E0FDAD9C-3FE6-4F70-97B0-20DD250FFF2C}">
            <xm:f>H$15='Drop down Lists'!$C$2</xm:f>
            <x14:dxf>
              <font>
                <color rgb="FF001E46"/>
              </font>
              <fill>
                <patternFill>
                  <bgColor rgb="FF001E46"/>
                </patternFill>
              </fill>
              <border>
                <left/>
                <right/>
                <top/>
                <bottom/>
                <vertical/>
                <horizontal/>
              </border>
            </x14:dxf>
          </x14:cfRule>
          <xm:sqref>I44</xm:sqref>
        </x14:conditionalFormatting>
        <x14:conditionalFormatting xmlns:xm="http://schemas.microsoft.com/office/excel/2006/main">
          <x14:cfRule type="expression" priority="13740" id="{055DB438-8EB4-4BD8-B4EB-D45CA9B2A13A}">
            <xm:f>H$41='Drop down Lists'!$F$3</xm:f>
            <x14:dxf>
              <font>
                <color rgb="FF001E46"/>
              </font>
              <fill>
                <patternFill>
                  <bgColor rgb="FF001E46"/>
                </patternFill>
              </fill>
              <border>
                <left/>
                <right/>
                <top/>
                <bottom/>
                <vertical/>
                <horizontal/>
              </border>
            </x14:dxf>
          </x14:cfRule>
          <xm:sqref>I44</xm:sqref>
        </x14:conditionalFormatting>
        <x14:conditionalFormatting xmlns:xm="http://schemas.microsoft.com/office/excel/2006/main">
          <x14:cfRule type="expression" priority="13734" id="{4C9B15E6-D086-49A5-9E4F-9E89785878B2}">
            <xm:f>H$15='Drop down Lists'!$C$2</xm:f>
            <x14:dxf>
              <font>
                <color rgb="FF001E46"/>
              </font>
              <fill>
                <patternFill>
                  <bgColor rgb="FF001E46"/>
                </patternFill>
              </fill>
              <border>
                <left/>
                <right/>
                <top/>
                <bottom/>
                <vertical/>
                <horizontal/>
              </border>
            </x14:dxf>
          </x14:cfRule>
          <xm:sqref>I45</xm:sqref>
        </x14:conditionalFormatting>
        <x14:conditionalFormatting xmlns:xm="http://schemas.microsoft.com/office/excel/2006/main">
          <x14:cfRule type="expression" priority="13732" id="{5B60E784-4B06-46BE-9715-53F586ED64BE}">
            <xm:f>H$15='Drop down Lists'!$C$6</xm:f>
            <x14:dxf>
              <font>
                <color rgb="FF001E46"/>
              </font>
              <fill>
                <patternFill>
                  <bgColor rgb="FF001E46"/>
                </patternFill>
              </fill>
              <border>
                <left/>
                <right/>
                <top/>
                <bottom/>
                <vertical/>
                <horizontal/>
              </border>
            </x14:dxf>
          </x14:cfRule>
          <xm:sqref>I44:I45</xm:sqref>
        </x14:conditionalFormatting>
        <x14:conditionalFormatting xmlns:xm="http://schemas.microsoft.com/office/excel/2006/main">
          <x14:cfRule type="expression" priority="13730" id="{B63B5136-31FE-48D7-B04A-E86D7E6ED3FE}">
            <xm:f>H$41='Drop down Lists'!$F$3</xm:f>
            <x14:dxf>
              <font>
                <color rgb="FF001E46"/>
              </font>
              <fill>
                <patternFill>
                  <bgColor rgb="FF001E46"/>
                </patternFill>
              </fill>
              <border>
                <left/>
                <right/>
                <top/>
                <bottom/>
                <vertical/>
                <horizontal/>
              </border>
            </x14:dxf>
          </x14:cfRule>
          <xm:sqref>I45</xm:sqref>
        </x14:conditionalFormatting>
        <x14:conditionalFormatting xmlns:xm="http://schemas.microsoft.com/office/excel/2006/main">
          <x14:cfRule type="expression" priority="13695" id="{DC4C98A6-CBC4-492D-A900-21033274BEA3}">
            <xm:f>H$15='Drop down Lists'!$C$2</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I66 H53:H78</xm:sqref>
        </x14:conditionalFormatting>
        <x14:conditionalFormatting xmlns:xm="http://schemas.microsoft.com/office/excel/2006/main">
          <x14:cfRule type="expression" priority="13694" id="{7F68E6B7-AA19-493A-B575-1D8F8A214B27}">
            <xm:f>H$15='Drop down Lists'!$C$3</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I66</xm:sqref>
        </x14:conditionalFormatting>
        <x14:conditionalFormatting xmlns:xm="http://schemas.microsoft.com/office/excel/2006/main">
          <x14:cfRule type="expression" priority="13691" id="{E9134FED-426D-4FA7-8B54-98DD85D46179}">
            <xm:f>H$15='Drop down Lists'!$C$2</xm:f>
            <x14:dxf>
              <font>
                <color rgb="FF001E46"/>
              </font>
              <fill>
                <patternFill>
                  <bgColor rgb="FF001E46"/>
                </patternFill>
              </fill>
              <border>
                <left style="thin">
                  <color rgb="FF001E46"/>
                </left>
                <right style="thin">
                  <color rgb="FF001E46"/>
                </right>
                <top style="thin">
                  <color rgb="FF001E46"/>
                </top>
                <bottom style="thin">
                  <color rgb="FF001E46"/>
                </bottom>
              </border>
            </x14:dxf>
          </x14:cfRule>
          <xm:sqref>I66</xm:sqref>
        </x14:conditionalFormatting>
        <x14:conditionalFormatting xmlns:xm="http://schemas.microsoft.com/office/excel/2006/main">
          <x14:cfRule type="expression" priority="13690" id="{5F56D897-FAD3-4B60-8AFC-8D7D0BF3D840}">
            <xm:f>I$15='Drop down Lists'!$C$2</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I67:I68</xm:sqref>
        </x14:conditionalFormatting>
        <x14:conditionalFormatting xmlns:xm="http://schemas.microsoft.com/office/excel/2006/main">
          <x14:cfRule type="expression" priority="13689" id="{FDA3125A-F0D4-4CFD-952F-597358F4C04E}">
            <xm:f>H$15='Drop down Lists'!$C$3</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I67:I68</xm:sqref>
        </x14:conditionalFormatting>
        <x14:conditionalFormatting xmlns:xm="http://schemas.microsoft.com/office/excel/2006/main">
          <x14:cfRule type="expression" priority="13686" id="{15013F9F-64A8-4DD0-AE94-632537BE01BD}">
            <xm:f>H$15='Drop down Lists'!$C$2</xm:f>
            <x14:dxf>
              <font>
                <color rgb="FF001E46"/>
              </font>
              <fill>
                <patternFill>
                  <bgColor rgb="FF001E46"/>
                </patternFill>
              </fill>
              <border>
                <left style="thin">
                  <color rgb="FF001E46"/>
                </left>
                <right style="thin">
                  <color rgb="FF001E46"/>
                </right>
                <top style="thin">
                  <color rgb="FF001E46"/>
                </top>
                <bottom style="thin">
                  <color rgb="FF001E46"/>
                </bottom>
              </border>
            </x14:dxf>
          </x14:cfRule>
          <xm:sqref>I67:I68</xm:sqref>
        </x14:conditionalFormatting>
        <x14:conditionalFormatting xmlns:xm="http://schemas.microsoft.com/office/excel/2006/main">
          <x14:cfRule type="expression" priority="11306" id="{DD5DD506-3BE5-427B-86D5-6512F172BED0}">
            <xm:f>H$15='Drop down Lists'!$C$2</xm:f>
            <x14:dxf>
              <font>
                <color rgb="FF001E46"/>
              </font>
              <fill>
                <patternFill>
                  <bgColor rgb="FF001E46"/>
                </patternFill>
              </fill>
              <border>
                <left/>
                <right/>
                <top/>
                <bottom/>
                <vertical/>
                <horizontal/>
              </border>
            </x14:dxf>
          </x14:cfRule>
          <xm:sqref>H28:I28</xm:sqref>
        </x14:conditionalFormatting>
        <x14:conditionalFormatting xmlns:xm="http://schemas.microsoft.com/office/excel/2006/main">
          <x14:cfRule type="expression" priority="13917" stopIfTrue="1" id="{A7DC1967-39D0-4808-91ED-FEA51260BB2E}">
            <xm:f>H$15='Drop down Lists'!$C$7</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H22:I22 H40:I42 H43:H46 I74:I78 I54:I68</xm:sqref>
        </x14:conditionalFormatting>
        <x14:conditionalFormatting xmlns:xm="http://schemas.microsoft.com/office/excel/2006/main">
          <x14:cfRule type="expression" priority="13959" id="{89115C9B-E79F-447A-95BE-39FAD21AA61A}">
            <xm:f>H$15='Drop down Lists'!$C$7</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I43 I46:I49 I53:I61</xm:sqref>
        </x14:conditionalFormatting>
        <x14:conditionalFormatting xmlns:xm="http://schemas.microsoft.com/office/excel/2006/main">
          <x14:cfRule type="expression" priority="13966" id="{64BA1CD6-B6BF-485A-9614-5312BD341079}">
            <xm:f>H$15='Drop down Lists'!$C$7</xm:f>
            <x14:dxf>
              <font>
                <color rgb="FF001E46"/>
              </font>
              <fill>
                <patternFill>
                  <fgColor rgb="FF001E46"/>
                  <bgColor rgb="FF001E46"/>
                </patternFill>
              </fill>
              <border>
                <left/>
                <right/>
                <top/>
                <bottom/>
                <vertical/>
                <horizontal/>
              </border>
            </x14:dxf>
          </x14:cfRule>
          <xm:sqref>I44</xm:sqref>
        </x14:conditionalFormatting>
        <x14:conditionalFormatting xmlns:xm="http://schemas.microsoft.com/office/excel/2006/main">
          <x14:cfRule type="expression" priority="13968" id="{5B60E784-4B06-46BE-9715-53F586ED64BE}">
            <xm:f>H$15='Drop down Lists'!$C$7</xm:f>
            <x14:dxf>
              <font>
                <color rgb="FF001E46"/>
              </font>
              <fill>
                <patternFill>
                  <bgColor rgb="FF001E46"/>
                </patternFill>
              </fill>
              <border>
                <left/>
                <right/>
                <top/>
                <bottom/>
                <vertical/>
                <horizontal/>
              </border>
            </x14:dxf>
          </x14:cfRule>
          <xm:sqref>I45</xm:sqref>
        </x14:conditionalFormatting>
        <x14:conditionalFormatting xmlns:xm="http://schemas.microsoft.com/office/excel/2006/main">
          <x14:cfRule type="expression" priority="13976" id="{707951E2-36EF-41F2-842D-9F32B881D447}">
            <xm:f>H$15='Drop down Lists'!$C$6</xm:f>
            <x14:dxf>
              <font>
                <color rgb="FF001E46"/>
              </font>
              <fill>
                <patternFill>
                  <fgColor auto="1"/>
                  <bgColor rgb="FF001E46"/>
                </patternFill>
              </fill>
              <border>
                <left style="thin">
                  <color rgb="FF001E46"/>
                </left>
                <right style="thin">
                  <color rgb="FF001E46"/>
                </right>
                <top style="thin">
                  <color rgb="FF001E46"/>
                </top>
                <bottom style="thin">
                  <color rgb="FF001E46"/>
                </bottom>
                <vertical/>
                <horizontal/>
              </border>
            </x14:dxf>
          </x14:cfRule>
          <xm:sqref>I56:I59 I65:I78</xm:sqref>
        </x14:conditionalFormatting>
        <x14:conditionalFormatting xmlns:xm="http://schemas.microsoft.com/office/excel/2006/main">
          <x14:cfRule type="expression" priority="13970" stopIfTrue="1" id="{44FC6CDE-DDF4-4B04-9900-D22FC99A09F6}">
            <xm:f>H$15='Drop down Lists'!$C$5</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H40:I42 I69:I70 I73:I78 I53:I65</xm:sqref>
        </x14:conditionalFormatting>
        <x14:conditionalFormatting xmlns:xm="http://schemas.microsoft.com/office/excel/2006/main">
          <x14:cfRule type="expression" priority="14452" id="{24765C9E-B583-4E33-8230-5D821203532A}">
            <xm:f>H$15='Drop down Lists'!$C$5</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I43 I46:I49 I53:I59</xm:sqref>
        </x14:conditionalFormatting>
        <x14:conditionalFormatting xmlns:xm="http://schemas.microsoft.com/office/excel/2006/main">
          <x14:cfRule type="expression" priority="14454" id="{4018AA96-7335-48A7-80D3-BC28B21EBE44}">
            <xm:f>H$15='Drop down Lists'!$C$5</xm:f>
            <x14:dxf>
              <font>
                <color rgb="FF001E46"/>
              </font>
              <fill>
                <patternFill>
                  <bgColor rgb="FF001E46"/>
                </patternFill>
              </fill>
              <border>
                <left/>
                <right/>
                <top/>
                <bottom/>
                <vertical/>
                <horizontal/>
              </border>
            </x14:dxf>
          </x14:cfRule>
          <xm:sqref>I44:I45</xm:sqref>
        </x14:conditionalFormatting>
        <x14:conditionalFormatting xmlns:xm="http://schemas.microsoft.com/office/excel/2006/main">
          <x14:cfRule type="expression" priority="14455" id="{1F612666-AB4A-4FEC-AE23-9D53E70FD05C}">
            <xm:f>I$15='Drop down Lists'!$C$5</xm:f>
            <x14:dxf>
              <font>
                <color theme="6"/>
              </font>
              <fill>
                <patternFill>
                  <bgColor theme="6"/>
                </patternFill>
              </fill>
              <border>
                <left style="thin">
                  <color theme="6"/>
                </left>
                <right style="thin">
                  <color theme="6"/>
                </right>
                <top style="thin">
                  <color theme="6"/>
                </top>
                <bottom style="thin">
                  <color theme="6"/>
                </bottom>
                <vertical/>
                <horizontal/>
              </border>
            </x14:dxf>
          </x14:cfRule>
          <xm:sqref>I78</xm:sqref>
        </x14:conditionalFormatting>
        <x14:conditionalFormatting xmlns:xm="http://schemas.microsoft.com/office/excel/2006/main">
          <x14:cfRule type="expression" priority="11262" id="{01BD13E1-5B11-4560-8463-80F1D3AB4023}">
            <xm:f>H$15='Drop down Lists'!$C$5</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14:cfRule type="expression" priority="11263" id="{29F55E78-4DBD-4294-8391-EEA018B00829}">
            <xm:f>H$15='Drop down Lists'!$C$6</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H43:H46</xm:sqref>
        </x14:conditionalFormatting>
        <x14:conditionalFormatting xmlns:xm="http://schemas.microsoft.com/office/excel/2006/main">
          <x14:cfRule type="expression" priority="11261" id="{24DABF27-7F27-4771-A574-603DE49FE763}">
            <xm:f>H$15='Drop down Lists'!$C$7</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H53:H59</xm:sqref>
        </x14:conditionalFormatting>
        <x14:conditionalFormatting xmlns:xm="http://schemas.microsoft.com/office/excel/2006/main">
          <x14:cfRule type="expression" priority="11259" id="{3D6F16CE-5940-4C80-B461-04273315C633}">
            <xm:f>H$15='Drop down Lists'!$C$5</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H53:H59</xm:sqref>
        </x14:conditionalFormatting>
        <x14:conditionalFormatting xmlns:xm="http://schemas.microsoft.com/office/excel/2006/main">
          <x14:cfRule type="expression" priority="11260" id="{6D2DBA28-0E41-400D-81F5-35659C2B74DE}">
            <xm:f>H$15='Drop down Lists'!$C$6</xm:f>
            <x14:dxf>
              <font>
                <color theme="0"/>
              </font>
              <fill>
                <patternFill>
                  <bgColor rgb="FF004B87"/>
                </patternFill>
              </fill>
              <border>
                <left style="thin">
                  <color rgb="FF001E46"/>
                </left>
                <right style="thin">
                  <color rgb="FF001E46"/>
                </right>
                <top style="thin">
                  <color rgb="FF001E46"/>
                </top>
                <bottom style="thin">
                  <color rgb="FF001E46"/>
                </bottom>
                <vertical/>
                <horizontal/>
              </border>
            </x14:dxf>
          </x14:cfRule>
          <xm:sqref>H53:H55</xm:sqref>
        </x14:conditionalFormatting>
        <x14:conditionalFormatting xmlns:xm="http://schemas.microsoft.com/office/excel/2006/main">
          <x14:cfRule type="expression" priority="11257" id="{610310B2-1786-4801-AD06-51A0BC19D481}">
            <xm:f>H$15='Drop down Lists'!$C$6</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H56:H59</xm:sqref>
        </x14:conditionalFormatting>
        <x14:conditionalFormatting xmlns:xm="http://schemas.microsoft.com/office/excel/2006/main">
          <x14:cfRule type="expression" priority="5071" id="{30090113-A0F4-4F68-A0A2-82996F66E30F}">
            <xm:f>H$15='Drop down Lists'!$C$3</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14:cfRule type="expression" priority="11254" id="{F2F3597B-8A05-4D40-81CF-D553DDBAA643}">
            <xm:f>H$15='Drop down Lists'!$C$6</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H65:H78</xm:sqref>
        </x14:conditionalFormatting>
        <x14:conditionalFormatting xmlns:xm="http://schemas.microsoft.com/office/excel/2006/main">
          <x14:cfRule type="expression" priority="11253" id="{2FF376EC-3145-4B13-8AFE-2E7EDDFE3592}">
            <xm:f>H$15='Drop down Lists'!$C$7</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H60:H61</xm:sqref>
        </x14:conditionalFormatting>
        <x14:conditionalFormatting xmlns:xm="http://schemas.microsoft.com/office/excel/2006/main">
          <x14:cfRule type="expression" priority="10340" stopIfTrue="1" id="{95568F22-73DC-4030-B486-206B2E496677}">
            <xm:f>H$15='Drop down Lists'!$C$7</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H62:I64</xm:sqref>
        </x14:conditionalFormatting>
        <x14:conditionalFormatting xmlns:xm="http://schemas.microsoft.com/office/excel/2006/main">
          <x14:cfRule type="expression" priority="10339" id="{3C598295-63C6-4384-9564-67B1D02A2AC1}">
            <xm:f>H$15='Drop down Lists'!$C$7</xm:f>
            <x14:dxf>
              <font>
                <color rgb="FF001E46"/>
              </font>
              <fill>
                <patternFill>
                  <bgColor rgb="FF001E46"/>
                </patternFill>
              </fill>
              <border>
                <left style="thin">
                  <color rgb="FF001E46"/>
                </left>
                <right style="thin">
                  <color rgb="FF001E46"/>
                </right>
                <top style="thin">
                  <color rgb="FF001E46"/>
                </top>
                <bottom style="thin">
                  <color rgb="FF001E46"/>
                </bottom>
              </border>
            </x14:dxf>
          </x14:cfRule>
          <xm:sqref>I62:I64</xm:sqref>
        </x14:conditionalFormatting>
        <x14:conditionalFormatting xmlns:xm="http://schemas.microsoft.com/office/excel/2006/main">
          <x14:cfRule type="expression" priority="10338" id="{86BC6E04-F7E3-41EB-9FF0-BE03C15324B9}">
            <xm:f>H$15='Drop down Lists'!$C$4</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H65:I67</xm:sqref>
        </x14:conditionalFormatting>
        <x14:conditionalFormatting xmlns:xm="http://schemas.microsoft.com/office/excel/2006/main">
          <x14:cfRule type="expression" priority="10337" id="{8868A0F0-7356-4198-9DEB-C076117F31D0}">
            <xm:f>H$15='Drop down Lists'!$C$4</xm:f>
            <x14:dxf>
              <font>
                <color rgb="FF001E46"/>
              </font>
              <fill>
                <patternFill>
                  <bgColor rgb="FF001E46"/>
                </patternFill>
              </fill>
              <border>
                <left style="thin">
                  <color rgb="FF001E46"/>
                </left>
                <right style="thin">
                  <color rgb="FF001E46"/>
                </right>
                <top style="thin">
                  <color rgb="FF001E46"/>
                </top>
                <bottom style="thin">
                  <color rgb="FF001E46"/>
                </bottom>
              </border>
            </x14:dxf>
          </x14:cfRule>
          <xm:sqref>I65:I67</xm:sqref>
        </x14:conditionalFormatting>
        <x14:conditionalFormatting xmlns:xm="http://schemas.microsoft.com/office/excel/2006/main">
          <x14:cfRule type="expression" priority="10336" id="{54C78297-D96C-4529-B4C8-58A643639EED}">
            <xm:f>H$15='Drop down Lists'!$C$5</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H60:H64</xm:sqref>
        </x14:conditionalFormatting>
        <x14:conditionalFormatting xmlns:xm="http://schemas.microsoft.com/office/excel/2006/main">
          <x14:cfRule type="expression" priority="10335" id="{D0967799-6AFC-4FBB-AD3C-165BF0A27A9A}">
            <xm:f>H$15='Drop down Lists'!$C$5</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I60:I64</xm:sqref>
        </x14:conditionalFormatting>
        <x14:conditionalFormatting xmlns:xm="http://schemas.microsoft.com/office/excel/2006/main">
          <x14:cfRule type="expression" priority="8214" id="{3222482C-355B-4304-80A9-AF40CE9A622A}">
            <xm:f>H$15='Drop down Lists'!$C$2</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H43:H49 H37</xm:sqref>
        </x14:conditionalFormatting>
        <x14:conditionalFormatting xmlns:xm="http://schemas.microsoft.com/office/excel/2006/main">
          <x14:cfRule type="expression" priority="5081" stopIfTrue="1" id="{6FBA73DE-4CF5-4532-A49B-5B1053F653D5}">
            <xm:f>H$15='Drop down Lists'!$C$8</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H43:H49 H60:H62 H73:H78 H65:H68</xm:sqref>
        </x14:conditionalFormatting>
        <x14:conditionalFormatting xmlns:xm="http://schemas.microsoft.com/office/excel/2006/main">
          <x14:cfRule type="expression" priority="5080" id="{30B93F0D-4382-4C03-8237-AD16E7D239B3}">
            <xm:f>H$15='Drop down Lists'!$C$8</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I43:I49 I60:I62 I73:I78 I65:I68</xm:sqref>
        </x14:conditionalFormatting>
        <x14:conditionalFormatting xmlns:xm="http://schemas.microsoft.com/office/excel/2006/main">
          <x14:cfRule type="expression" priority="5079" id="{0EAA78F6-5601-4EEA-8333-71B4B7D1B569}">
            <xm:f>H$15='Drop down Lists'!$C$8</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H37</xm:sqref>
        </x14:conditionalFormatting>
        <x14:conditionalFormatting xmlns:xm="http://schemas.microsoft.com/office/excel/2006/main">
          <x14:cfRule type="expression" priority="5078" id="{AB999F35-7272-418A-B430-8164B6C51C2D}">
            <xm:f>H$15='Drop down Lists'!$C$8</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I37</xm:sqref>
        </x14:conditionalFormatting>
        <x14:conditionalFormatting xmlns:xm="http://schemas.microsoft.com/office/excel/2006/main">
          <x14:cfRule type="expression" priority="5077" id="{BD32036C-1146-41B5-938A-004A88E97411}">
            <xm:f>H$15='Drop down Lists'!$C$8</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H41:I41</xm:sqref>
        </x14:conditionalFormatting>
        <x14:conditionalFormatting xmlns:xm="http://schemas.microsoft.com/office/excel/2006/main">
          <x14:cfRule type="expression" priority="5076" id="{060B7B06-C90B-41CF-BA5B-708B4DBE9C36}">
            <xm:f>H$15='Drop down Lists'!$C$6</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I63:I64</xm:sqref>
        </x14:conditionalFormatting>
        <x14:conditionalFormatting xmlns:xm="http://schemas.microsoft.com/office/excel/2006/main">
          <x14:cfRule type="expression" priority="5075" id="{C4F5795D-E5E9-4B11-92E5-1A8181E17172}">
            <xm:f>H$15='Drop down Lists'!$C$6</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H63:H64</xm:sqref>
        </x14:conditionalFormatting>
        <x14:conditionalFormatting xmlns:xm="http://schemas.microsoft.com/office/excel/2006/main">
          <x14:cfRule type="expression" priority="5072" id="{512350E1-5C59-4A1E-B01A-E33E1FFD29DA}">
            <xm:f>H$15='Drop down Lists'!$C$7</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14:cfRule type="expression" priority="5073" id="{471AF2B0-CF9E-482F-82BE-8C6E4D57D138}">
            <xm:f>H$15='Drop down Lists'!$C$6</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14:cfRule type="expression" priority="5074" id="{8E4E045D-C1CF-4876-B5EF-A19F7C1E904D}">
            <xm:f>H$15='Drop down Lists'!$C$5</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H48:H49</xm:sqref>
        </x14:conditionalFormatting>
        <x14:conditionalFormatting xmlns:xm="http://schemas.microsoft.com/office/excel/2006/main">
          <x14:cfRule type="expression" priority="1263" stopIfTrue="1" id="{AFD9F4E2-2A96-4DE7-A6E4-66C3A7AB22FD}">
            <xm:f>K$15='Drop down Lists'!$C$7</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K22:L22 K40:L42 K43:K46 L74:L78 L54:L68</xm:sqref>
        </x14:conditionalFormatting>
        <x14:conditionalFormatting xmlns:xm="http://schemas.microsoft.com/office/excel/2006/main">
          <x14:cfRule type="expression" priority="3854" id="{06E89E62-D5DF-49E5-94BB-CC72E0B3ECB5}">
            <xm:f>I$60='Drop down Lists'!$F$3</xm:f>
            <x14:dxf>
              <font>
                <color rgb="FF001E46"/>
              </font>
              <fill>
                <patternFill>
                  <bgColor rgb="FFB9D9EB"/>
                </patternFill>
              </fill>
            </x14:dxf>
          </x14:cfRule>
          <xm:sqref>I62</xm:sqref>
        </x14:conditionalFormatting>
        <x14:conditionalFormatting xmlns:xm="http://schemas.microsoft.com/office/excel/2006/main">
          <x14:cfRule type="expression" priority="1264" id="{9629F57A-C7D4-47F3-AD92-87DB532C0E39}">
            <xm:f>K$15='Drop down Lists'!$C$7</xm:f>
            <x14:dxf>
              <font>
                <color rgb="FF001E46"/>
              </font>
              <fill>
                <patternFill>
                  <bgColor rgb="FF001E46"/>
                </patternFill>
              </fill>
              <border>
                <left style="thin">
                  <color rgb="FF001E46"/>
                </left>
                <right style="thin">
                  <color rgb="FF001E46"/>
                </right>
                <top style="thin">
                  <color rgb="FF001E46"/>
                </top>
                <bottom style="thin">
                  <color rgb="FF001E46"/>
                </bottom>
              </border>
            </x14:dxf>
          </x14:cfRule>
          <xm:sqref>L43 L46:L49 L53:L61</xm:sqref>
        </x14:conditionalFormatting>
        <x14:conditionalFormatting xmlns:xm="http://schemas.microsoft.com/office/excel/2006/main">
          <x14:cfRule type="expression" priority="1251" id="{858774D7-B6DD-4DED-8DD5-9C4A633D9A7C}">
            <xm:f>K$41='Drop down Lists'!$F$3</xm:f>
            <x14:dxf>
              <font>
                <color rgb="FF001E46"/>
              </font>
              <fill>
                <patternFill>
                  <bgColor rgb="FF001E46"/>
                </patternFill>
              </fill>
              <border>
                <left/>
                <right/>
                <top/>
                <bottom/>
                <vertical/>
                <horizontal/>
              </border>
            </x14:dxf>
          </x14:cfRule>
          <xm:sqref>L43 L46:L49</xm:sqref>
        </x14:conditionalFormatting>
        <x14:conditionalFormatting xmlns:xm="http://schemas.microsoft.com/office/excel/2006/main">
          <x14:cfRule type="expression" priority="1222" id="{93825A77-75EC-4E87-AF66-C13D38ED9C49}">
            <xm:f>K$15='Drop down Lists'!$C$8</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L43:L49 L60:L62 L73:L78 L65:L68</xm:sqref>
        </x14:conditionalFormatting>
        <x14:conditionalFormatting xmlns:xm="http://schemas.microsoft.com/office/excel/2006/main">
          <x14:cfRule type="expression" priority="1221" id="{F9CDADE4-0B21-4926-90E1-157ADFCB14AB}">
            <xm:f>K$15='Drop down Lists'!$C$8</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K37</xm:sqref>
        </x14:conditionalFormatting>
        <x14:conditionalFormatting xmlns:xm="http://schemas.microsoft.com/office/excel/2006/main">
          <x14:cfRule type="expression" priority="14528" id="{8579C6D6-A6F1-4BC6-B253-D54F8870B36E}">
            <xm:f>I$76='Drop down Lists'!$F$3</xm:f>
            <x14:dxf>
              <font>
                <b/>
                <i val="0"/>
                <color rgb="FF001E46"/>
              </font>
              <fill>
                <patternFill>
                  <bgColor rgb="FFB9D9EB"/>
                </patternFill>
              </fill>
              <border>
                <left style="thin">
                  <color auto="1"/>
                </left>
                <right style="thin">
                  <color auto="1"/>
                </right>
                <top style="thin">
                  <color auto="1"/>
                </top>
                <bottom style="thin">
                  <color auto="1"/>
                </bottom>
                <vertical/>
                <horizontal/>
              </border>
            </x14:dxf>
          </x14:cfRule>
          <x14:cfRule type="expression" priority="14529" id="{6E8905C8-D9A7-4B2C-B126-DCFBCB33FA1C}">
            <xm:f>I$15='Drop down Lists'!$C$7</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I78</xm:sqref>
        </x14:conditionalFormatting>
        <x14:conditionalFormatting xmlns:xm="http://schemas.microsoft.com/office/excel/2006/main">
          <x14:cfRule type="expression" priority="1261" stopIfTrue="1" id="{95390A5F-4A2E-4562-98B9-9A0F772E9FD9}">
            <xm:f>K$15='Drop down Lists'!$C$2</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K22:L27 K18:L20 L37 K40:L42 K29:L33 L69:L78 L53:L65</xm:sqref>
        </x14:conditionalFormatting>
        <x14:conditionalFormatting xmlns:xm="http://schemas.microsoft.com/office/excel/2006/main">
          <x14:cfRule type="expression" priority="1262" id="{D98D1064-BAAA-4BFB-A805-2F50B11DC0EC}">
            <xm:f>K$15='Drop down Lists'!$C$3</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L65 L69:L78</xm:sqref>
        </x14:conditionalFormatting>
        <x14:conditionalFormatting xmlns:xm="http://schemas.microsoft.com/office/excel/2006/main">
          <x14:cfRule type="expression" priority="1257" id="{9F637D59-A3EC-4C73-973D-A27C2B547C26}">
            <xm:f>K$15='Drop down Lists'!$C$6</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K22:L22 K40:L42 L56:L59 L65:L78</xm:sqref>
        </x14:conditionalFormatting>
        <x14:conditionalFormatting xmlns:xm="http://schemas.microsoft.com/office/excel/2006/main">
          <x14:cfRule type="expression" priority="1259" id="{0222B726-98B9-43CB-BAD3-E8ED928DFE83}">
            <xm:f>K$15='Drop down Lists'!$C$2</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L43</xm:sqref>
        </x14:conditionalFormatting>
        <x14:conditionalFormatting xmlns:xm="http://schemas.microsoft.com/office/excel/2006/main">
          <x14:cfRule type="expression" priority="1258" id="{27B0D633-8E5D-4771-B228-41EBDC9D6EF4}">
            <xm:f>K$15='Drop down Lists'!$C$6</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L43 L46:L49</xm:sqref>
        </x14:conditionalFormatting>
        <x14:conditionalFormatting xmlns:xm="http://schemas.microsoft.com/office/excel/2006/main">
          <x14:cfRule type="expression" priority="1260" stopIfTrue="1" id="{92E5E956-297F-451F-815D-C8F77997CCAB}">
            <xm:f>K$15='Drop down Lists'!$C$2</xm:f>
            <x14:dxf>
              <font>
                <color rgb="FF001E46"/>
              </font>
              <fill>
                <patternFill>
                  <bgColor rgb="FF001E46"/>
                </patternFill>
              </fill>
              <border>
                <left style="thin">
                  <color rgb="FF001E46"/>
                </left>
                <right style="thin">
                  <color rgb="FF001E46"/>
                </right>
                <top style="thin">
                  <color rgb="FF001E46"/>
                </top>
                <bottom style="thin">
                  <color rgb="FF001E46"/>
                </bottom>
              </border>
            </x14:dxf>
          </x14:cfRule>
          <xm:sqref>L37 L69:L78 L53:L65</xm:sqref>
        </x14:conditionalFormatting>
        <x14:conditionalFormatting xmlns:xm="http://schemas.microsoft.com/office/excel/2006/main">
          <x14:cfRule type="expression" priority="1256" id="{F6CF2A15-89C1-4816-97A5-A9B340857A30}">
            <xm:f>K$15='Drop down Lists'!$C$2</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L46:L49</xm:sqref>
        </x14:conditionalFormatting>
        <x14:conditionalFormatting xmlns:xm="http://schemas.microsoft.com/office/excel/2006/main">
          <x14:cfRule type="expression" priority="1255" stopIfTrue="1" id="{0D4B0FC6-CC6E-4FD8-AF7A-35FFE08F99D2}">
            <xm:f>L$76='Drop down Lists'!$F$3</xm:f>
            <x14:dxf>
              <font>
                <b val="0"/>
                <i val="0"/>
                <color rgb="FF001E46"/>
              </font>
              <fill>
                <patternFill>
                  <bgColor rgb="FFB9D9EB"/>
                </patternFill>
              </fill>
              <border>
                <left style="thin">
                  <color auto="1"/>
                </left>
                <right style="thin">
                  <color auto="1"/>
                </right>
                <top style="thin">
                  <color auto="1"/>
                </top>
                <bottom style="thin">
                  <color auto="1"/>
                </bottom>
                <vertical/>
                <horizontal/>
              </border>
            </x14:dxf>
          </x14:cfRule>
          <xm:sqref>L77:L78</xm:sqref>
        </x14:conditionalFormatting>
        <x14:conditionalFormatting xmlns:xm="http://schemas.microsoft.com/office/excel/2006/main">
          <x14:cfRule type="expression" priority="1254" id="{8E4E1D4C-3AD9-4D98-A9E6-5B86449D1569}">
            <xm:f>L$73='Drop down Lists'!$F$3</xm:f>
            <x14:dxf>
              <font>
                <b val="0"/>
                <i val="0"/>
                <color rgb="FF001E46"/>
              </font>
              <fill>
                <patternFill>
                  <bgColor rgb="FFB9D9EB"/>
                </patternFill>
              </fill>
              <border>
                <left style="thin">
                  <color auto="1"/>
                </left>
                <right style="thin">
                  <color auto="1"/>
                </right>
                <top style="thin">
                  <color auto="1"/>
                </top>
                <bottom style="thin">
                  <color auto="1"/>
                </bottom>
                <vertical/>
                <horizontal/>
              </border>
            </x14:dxf>
          </x14:cfRule>
          <xm:sqref>L74:L75</xm:sqref>
        </x14:conditionalFormatting>
        <x14:conditionalFormatting xmlns:xm="http://schemas.microsoft.com/office/excel/2006/main">
          <x14:cfRule type="expression" priority="1253" id="{48AB43A6-57B3-48AB-AB7D-02DCD4B55807}">
            <xm:f>K$41='Drop down Lists'!$F$4</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K42:L42</xm:sqref>
        </x14:conditionalFormatting>
        <x14:conditionalFormatting xmlns:xm="http://schemas.microsoft.com/office/excel/2006/main">
          <x14:cfRule type="expression" priority="1252" id="{7075E334-7D51-4EB3-A6FB-7D24A49C071F}">
            <xm:f>K$20='Drop down Lists'!$A$3</xm:f>
            <x14:dxf>
              <font>
                <color rgb="FF001E46"/>
              </font>
              <fill>
                <patternFill>
                  <bgColor rgb="FF001E46"/>
                </patternFill>
              </fill>
              <border>
                <left/>
                <right/>
                <top/>
                <bottom/>
                <vertical/>
                <horizontal/>
              </border>
            </x14:dxf>
          </x14:cfRule>
          <xm:sqref>K22:L22</xm:sqref>
        </x14:conditionalFormatting>
        <x14:conditionalFormatting xmlns:xm="http://schemas.microsoft.com/office/excel/2006/main">
          <x14:cfRule type="expression" priority="1250" id="{C300DE99-6737-49EC-BB9E-CA88B52C2530}">
            <xm:f>K$15='Drop down Lists'!$C$2</xm:f>
            <x14:dxf>
              <font>
                <color rgb="FF001E46"/>
              </font>
              <fill>
                <patternFill>
                  <bgColor rgb="FF001E46"/>
                </patternFill>
              </fill>
              <border>
                <left/>
                <right/>
                <top/>
                <bottom/>
                <vertical/>
                <horizontal/>
              </border>
            </x14:dxf>
          </x14:cfRule>
          <xm:sqref>L44</xm:sqref>
        </x14:conditionalFormatting>
        <x14:conditionalFormatting xmlns:xm="http://schemas.microsoft.com/office/excel/2006/main">
          <x14:cfRule type="expression" priority="1249" id="{0529315C-759D-4582-A85F-CE77043E5FE1}">
            <xm:f>K$41='Drop down Lists'!$F$3</xm:f>
            <x14:dxf>
              <font>
                <color rgb="FF001E46"/>
              </font>
              <fill>
                <patternFill>
                  <bgColor rgb="FF001E46"/>
                </patternFill>
              </fill>
              <border>
                <left/>
                <right/>
                <top/>
                <bottom/>
                <vertical/>
                <horizontal/>
              </border>
            </x14:dxf>
          </x14:cfRule>
          <xm:sqref>L44</xm:sqref>
        </x14:conditionalFormatting>
        <x14:conditionalFormatting xmlns:xm="http://schemas.microsoft.com/office/excel/2006/main">
          <x14:cfRule type="expression" priority="1248" id="{703A9D75-3C5C-4207-8EB9-D0F016BB564D}">
            <xm:f>K$15='Drop down Lists'!$C$2</xm:f>
            <x14:dxf>
              <font>
                <color rgb="FF001E46"/>
              </font>
              <fill>
                <patternFill>
                  <bgColor rgb="FF001E46"/>
                </patternFill>
              </fill>
              <border>
                <left/>
                <right/>
                <top/>
                <bottom/>
                <vertical/>
                <horizontal/>
              </border>
            </x14:dxf>
          </x14:cfRule>
          <xm:sqref>L45</xm:sqref>
        </x14:conditionalFormatting>
        <x14:conditionalFormatting xmlns:xm="http://schemas.microsoft.com/office/excel/2006/main">
          <x14:cfRule type="expression" priority="1247" id="{DB5F8EC7-DF3C-40A4-975E-D672A91168AF}">
            <xm:f>K$15='Drop down Lists'!$C$6</xm:f>
            <x14:dxf>
              <font>
                <color rgb="FF001E46"/>
              </font>
              <fill>
                <patternFill>
                  <bgColor rgb="FF001E46"/>
                </patternFill>
              </fill>
              <border>
                <left/>
                <right/>
                <top/>
                <bottom/>
                <vertical/>
                <horizontal/>
              </border>
            </x14:dxf>
          </x14:cfRule>
          <xm:sqref>L44:L45</xm:sqref>
        </x14:conditionalFormatting>
        <x14:conditionalFormatting xmlns:xm="http://schemas.microsoft.com/office/excel/2006/main">
          <x14:cfRule type="expression" priority="1246" id="{B03BE8D1-06B6-435D-AA10-91F60EF0DCE3}">
            <xm:f>K$41='Drop down Lists'!$F$3</xm:f>
            <x14:dxf>
              <font>
                <color rgb="FF001E46"/>
              </font>
              <fill>
                <patternFill>
                  <bgColor rgb="FF001E46"/>
                </patternFill>
              </fill>
              <border>
                <left/>
                <right/>
                <top/>
                <bottom/>
                <vertical/>
                <horizontal/>
              </border>
            </x14:dxf>
          </x14:cfRule>
          <xm:sqref>L45</xm:sqref>
        </x14:conditionalFormatting>
        <x14:conditionalFormatting xmlns:xm="http://schemas.microsoft.com/office/excel/2006/main">
          <x14:cfRule type="expression" priority="1245" id="{AB3EE82C-1891-44B1-B1A9-F6E5082A6646}">
            <xm:f>K$15='Drop down Lists'!$C$2</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L66 K53:K78</xm:sqref>
        </x14:conditionalFormatting>
        <x14:conditionalFormatting xmlns:xm="http://schemas.microsoft.com/office/excel/2006/main">
          <x14:cfRule type="expression" priority="1244" id="{5C8785A7-F985-4EFA-881A-85F00DD14597}">
            <xm:f>K$15='Drop down Lists'!$C$3</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L66</xm:sqref>
        </x14:conditionalFormatting>
        <x14:conditionalFormatting xmlns:xm="http://schemas.microsoft.com/office/excel/2006/main">
          <x14:cfRule type="expression" priority="1243" id="{32C7D10F-6BFC-4C21-A98D-B3623E16B61E}">
            <xm:f>K$15='Drop down Lists'!$C$2</xm:f>
            <x14:dxf>
              <font>
                <color rgb="FF001E46"/>
              </font>
              <fill>
                <patternFill>
                  <bgColor rgb="FF001E46"/>
                </patternFill>
              </fill>
              <border>
                <left style="thin">
                  <color rgb="FF001E46"/>
                </left>
                <right style="thin">
                  <color rgb="FF001E46"/>
                </right>
                <top style="thin">
                  <color rgb="FF001E46"/>
                </top>
                <bottom style="thin">
                  <color rgb="FF001E46"/>
                </bottom>
              </border>
            </x14:dxf>
          </x14:cfRule>
          <xm:sqref>L66</xm:sqref>
        </x14:conditionalFormatting>
        <x14:conditionalFormatting xmlns:xm="http://schemas.microsoft.com/office/excel/2006/main">
          <x14:cfRule type="expression" priority="1242" id="{82DA70E0-8F63-4496-A342-A1982551E639}">
            <xm:f>L$15='Drop down Lists'!$C$2</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L67:L68</xm:sqref>
        </x14:conditionalFormatting>
        <x14:conditionalFormatting xmlns:xm="http://schemas.microsoft.com/office/excel/2006/main">
          <x14:cfRule type="expression" priority="1241" id="{B0479A51-BFA8-467F-A97A-94961916EBF1}">
            <xm:f>K$15='Drop down Lists'!$C$3</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L67:L68</xm:sqref>
        </x14:conditionalFormatting>
        <x14:conditionalFormatting xmlns:xm="http://schemas.microsoft.com/office/excel/2006/main">
          <x14:cfRule type="expression" priority="1240" id="{A94147F2-CCBB-4165-9FFE-CFF6D413E8A4}">
            <xm:f>K$15='Drop down Lists'!$C$2</xm:f>
            <x14:dxf>
              <font>
                <color rgb="FF001E46"/>
              </font>
              <fill>
                <patternFill>
                  <bgColor rgb="FF001E46"/>
                </patternFill>
              </fill>
              <border>
                <left style="thin">
                  <color rgb="FF001E46"/>
                </left>
                <right style="thin">
                  <color rgb="FF001E46"/>
                </right>
                <top style="thin">
                  <color rgb="FF001E46"/>
                </top>
                <bottom style="thin">
                  <color rgb="FF001E46"/>
                </bottom>
              </border>
            </x14:dxf>
          </x14:cfRule>
          <xm:sqref>L67:L68</xm:sqref>
        </x14:conditionalFormatting>
        <x14:conditionalFormatting xmlns:xm="http://schemas.microsoft.com/office/excel/2006/main">
          <x14:cfRule type="expression" priority="1239" id="{2CC75770-F4F7-4AB7-B1CC-F546C9B20195}">
            <xm:f>K$15='Drop down Lists'!$C$2</xm:f>
            <x14:dxf>
              <font>
                <color rgb="FF001E46"/>
              </font>
              <fill>
                <patternFill>
                  <bgColor rgb="FF001E46"/>
                </patternFill>
              </fill>
              <border>
                <left/>
                <right/>
                <top/>
                <bottom/>
                <vertical/>
                <horizontal/>
              </border>
            </x14:dxf>
          </x14:cfRule>
          <xm:sqref>K28:L28</xm:sqref>
        </x14:conditionalFormatting>
        <x14:conditionalFormatting xmlns:xm="http://schemas.microsoft.com/office/excel/2006/main">
          <x14:cfRule type="expression" priority="1265" id="{0727EC08-C478-4ABA-9F28-4C82040F9E7B}">
            <xm:f>K$15='Drop down Lists'!$C$7</xm:f>
            <x14:dxf>
              <font>
                <color rgb="FF001E46"/>
              </font>
              <fill>
                <patternFill>
                  <fgColor rgb="FF001E46"/>
                  <bgColor rgb="FF001E46"/>
                </patternFill>
              </fill>
              <border>
                <left/>
                <right/>
                <top/>
                <bottom/>
                <vertical/>
                <horizontal/>
              </border>
            </x14:dxf>
          </x14:cfRule>
          <xm:sqref>L44</xm:sqref>
        </x14:conditionalFormatting>
        <x14:conditionalFormatting xmlns:xm="http://schemas.microsoft.com/office/excel/2006/main">
          <x14:cfRule type="expression" priority="1266" id="{60CB24C5-AA66-4D85-906C-F94F24554395}">
            <xm:f>K$15='Drop down Lists'!$C$7</xm:f>
            <x14:dxf>
              <font>
                <color rgb="FF001E46"/>
              </font>
              <fill>
                <patternFill>
                  <bgColor rgb="FF001E46"/>
                </patternFill>
              </fill>
              <border>
                <left/>
                <right/>
                <top/>
                <bottom/>
                <vertical/>
                <horizontal/>
              </border>
            </x14:dxf>
          </x14:cfRule>
          <xm:sqref>L45</xm:sqref>
        </x14:conditionalFormatting>
        <x14:conditionalFormatting xmlns:xm="http://schemas.microsoft.com/office/excel/2006/main">
          <x14:cfRule type="expression" priority="1268" id="{139CF12F-A439-463E-9266-2713E2FDE107}">
            <xm:f>K$15='Drop down Lists'!$C$6</xm:f>
            <x14:dxf>
              <font>
                <color rgb="FF001E46"/>
              </font>
              <fill>
                <patternFill>
                  <fgColor auto="1"/>
                  <bgColor rgb="FF001E46"/>
                </patternFill>
              </fill>
              <border>
                <left style="thin">
                  <color rgb="FF001E46"/>
                </left>
                <right style="thin">
                  <color rgb="FF001E46"/>
                </right>
                <top style="thin">
                  <color rgb="FF001E46"/>
                </top>
                <bottom style="thin">
                  <color rgb="FF001E46"/>
                </bottom>
                <vertical/>
                <horizontal/>
              </border>
            </x14:dxf>
          </x14:cfRule>
          <xm:sqref>L56:L59 L65:L78</xm:sqref>
        </x14:conditionalFormatting>
        <x14:conditionalFormatting xmlns:xm="http://schemas.microsoft.com/office/excel/2006/main">
          <x14:cfRule type="expression" priority="1267" stopIfTrue="1" id="{FA3B6EFC-5B29-40C3-A3DE-1EE417313CF1}">
            <xm:f>K$15='Drop down Lists'!$C$5</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K40:L42 L69:L70 L73:L78 L53:L65</xm:sqref>
        </x14:conditionalFormatting>
        <x14:conditionalFormatting xmlns:xm="http://schemas.microsoft.com/office/excel/2006/main">
          <x14:cfRule type="expression" priority="1269" id="{CCE58E51-1C5B-4845-925C-4EBE44DFD3D5}">
            <xm:f>K$15='Drop down Lists'!$C$5</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L43 L46:L49 L53:L59</xm:sqref>
        </x14:conditionalFormatting>
        <x14:conditionalFormatting xmlns:xm="http://schemas.microsoft.com/office/excel/2006/main">
          <x14:cfRule type="expression" priority="1270" id="{8BD87418-5B51-46E7-8C22-A6C972AD7488}">
            <xm:f>K$15='Drop down Lists'!$C$5</xm:f>
            <x14:dxf>
              <font>
                <color rgb="FF001E46"/>
              </font>
              <fill>
                <patternFill>
                  <bgColor rgb="FF001E46"/>
                </patternFill>
              </fill>
              <border>
                <left/>
                <right/>
                <top/>
                <bottom/>
                <vertical/>
                <horizontal/>
              </border>
            </x14:dxf>
          </x14:cfRule>
          <xm:sqref>L44:L45</xm:sqref>
        </x14:conditionalFormatting>
        <x14:conditionalFormatting xmlns:xm="http://schemas.microsoft.com/office/excel/2006/main">
          <x14:cfRule type="expression" priority="1271" id="{165BFB72-E942-4CF7-8D8B-0440D240BDAA}">
            <xm:f>L$15='Drop down Lists'!$C$5</xm:f>
            <x14:dxf>
              <font>
                <color theme="6"/>
              </font>
              <fill>
                <patternFill>
                  <bgColor theme="6"/>
                </patternFill>
              </fill>
              <border>
                <left style="thin">
                  <color theme="6"/>
                </left>
                <right style="thin">
                  <color theme="6"/>
                </right>
                <top style="thin">
                  <color theme="6"/>
                </top>
                <bottom style="thin">
                  <color theme="6"/>
                </bottom>
                <vertical/>
                <horizontal/>
              </border>
            </x14:dxf>
          </x14:cfRule>
          <xm:sqref>L78</xm:sqref>
        </x14:conditionalFormatting>
        <x14:conditionalFormatting xmlns:xm="http://schemas.microsoft.com/office/excel/2006/main">
          <x14:cfRule type="expression" priority="1237" id="{13CA8C4F-4438-4F83-9AFC-2BC560CB9313}">
            <xm:f>K$15='Drop down Lists'!$C$5</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14:cfRule type="expression" priority="1238" id="{CA82A0ED-617B-439D-8E3A-A041E2217FA3}">
            <xm:f>K$15='Drop down Lists'!$C$6</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K43:K46</xm:sqref>
        </x14:conditionalFormatting>
        <x14:conditionalFormatting xmlns:xm="http://schemas.microsoft.com/office/excel/2006/main">
          <x14:cfRule type="expression" priority="1236" id="{AF420A09-FDE6-4130-BF0C-F82994B68553}">
            <xm:f>K$15='Drop down Lists'!$C$7</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K53:K59</xm:sqref>
        </x14:conditionalFormatting>
        <x14:conditionalFormatting xmlns:xm="http://schemas.microsoft.com/office/excel/2006/main">
          <x14:cfRule type="expression" priority="1234" id="{31F50F20-6850-4FAD-9FAB-4FD472DEEFA6}">
            <xm:f>K$15='Drop down Lists'!$C$5</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K53:K59</xm:sqref>
        </x14:conditionalFormatting>
        <x14:conditionalFormatting xmlns:xm="http://schemas.microsoft.com/office/excel/2006/main">
          <x14:cfRule type="expression" priority="1235" id="{EBA49069-0D67-4E36-B646-EFBB541E90ED}">
            <xm:f>K$15='Drop down Lists'!$C$6</xm:f>
            <x14:dxf>
              <font>
                <color theme="0"/>
              </font>
              <fill>
                <patternFill>
                  <bgColor rgb="FF004B87"/>
                </patternFill>
              </fill>
              <border>
                <left style="thin">
                  <color rgb="FF001E46"/>
                </left>
                <right style="thin">
                  <color rgb="FF001E46"/>
                </right>
                <top style="thin">
                  <color rgb="FF001E46"/>
                </top>
                <bottom style="thin">
                  <color rgb="FF001E46"/>
                </bottom>
                <vertical/>
                <horizontal/>
              </border>
            </x14:dxf>
          </x14:cfRule>
          <xm:sqref>K53:K55</xm:sqref>
        </x14:conditionalFormatting>
        <x14:conditionalFormatting xmlns:xm="http://schemas.microsoft.com/office/excel/2006/main">
          <x14:cfRule type="expression" priority="1233" id="{AA33A53E-B61C-4717-AD9E-8C1FAC5CBA30}">
            <xm:f>K$15='Drop down Lists'!$C$6</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K56:K59</xm:sqref>
        </x14:conditionalFormatting>
        <x14:conditionalFormatting xmlns:xm="http://schemas.microsoft.com/office/excel/2006/main">
          <x14:cfRule type="expression" priority="1213" id="{B0BF7BE7-6B60-4605-9A17-8B0FEAB03FB5}">
            <xm:f>K$15='Drop down Lists'!$C$3</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14:cfRule type="expression" priority="1232" id="{6C771B62-9791-4639-AD32-4E0833C5116D}">
            <xm:f>K$15='Drop down Lists'!$C$6</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K65:K78</xm:sqref>
        </x14:conditionalFormatting>
        <x14:conditionalFormatting xmlns:xm="http://schemas.microsoft.com/office/excel/2006/main">
          <x14:cfRule type="expression" priority="1231" id="{6DA5B93A-328B-4152-8EB9-8FCA67BBAB93}">
            <xm:f>K$15='Drop down Lists'!$C$7</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K60:K61</xm:sqref>
        </x14:conditionalFormatting>
        <x14:conditionalFormatting xmlns:xm="http://schemas.microsoft.com/office/excel/2006/main">
          <x14:cfRule type="expression" priority="1230" stopIfTrue="1" id="{F46507B9-1668-4A1C-84E1-9AC11E7C4D1D}">
            <xm:f>K$15='Drop down Lists'!$C$7</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K62:L64</xm:sqref>
        </x14:conditionalFormatting>
        <x14:conditionalFormatting xmlns:xm="http://schemas.microsoft.com/office/excel/2006/main">
          <x14:cfRule type="expression" priority="1229" id="{EF357965-5862-4D11-9124-6007C3C94B4B}">
            <xm:f>K$15='Drop down Lists'!$C$7</xm:f>
            <x14:dxf>
              <font>
                <color rgb="FF001E46"/>
              </font>
              <fill>
                <patternFill>
                  <bgColor rgb="FF001E46"/>
                </patternFill>
              </fill>
              <border>
                <left style="thin">
                  <color rgb="FF001E46"/>
                </left>
                <right style="thin">
                  <color rgb="FF001E46"/>
                </right>
                <top style="thin">
                  <color rgb="FF001E46"/>
                </top>
                <bottom style="thin">
                  <color rgb="FF001E46"/>
                </bottom>
              </border>
            </x14:dxf>
          </x14:cfRule>
          <xm:sqref>L62:L64</xm:sqref>
        </x14:conditionalFormatting>
        <x14:conditionalFormatting xmlns:xm="http://schemas.microsoft.com/office/excel/2006/main">
          <x14:cfRule type="expression" priority="1228" id="{80F57256-B619-45E8-BE41-F5245628A4D8}">
            <xm:f>K$15='Drop down Lists'!$C$4</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K65:L67</xm:sqref>
        </x14:conditionalFormatting>
        <x14:conditionalFormatting xmlns:xm="http://schemas.microsoft.com/office/excel/2006/main">
          <x14:cfRule type="expression" priority="1227" id="{0B63A3A5-CBA3-42B0-B4ED-BF19A83CEC53}">
            <xm:f>K$15='Drop down Lists'!$C$4</xm:f>
            <x14:dxf>
              <font>
                <color rgb="FF001E46"/>
              </font>
              <fill>
                <patternFill>
                  <bgColor rgb="FF001E46"/>
                </patternFill>
              </fill>
              <border>
                <left style="thin">
                  <color rgb="FF001E46"/>
                </left>
                <right style="thin">
                  <color rgb="FF001E46"/>
                </right>
                <top style="thin">
                  <color rgb="FF001E46"/>
                </top>
                <bottom style="thin">
                  <color rgb="FF001E46"/>
                </bottom>
              </border>
            </x14:dxf>
          </x14:cfRule>
          <xm:sqref>L65:L67</xm:sqref>
        </x14:conditionalFormatting>
        <x14:conditionalFormatting xmlns:xm="http://schemas.microsoft.com/office/excel/2006/main">
          <x14:cfRule type="expression" priority="1226" id="{7A2EA902-7C5A-4C82-A7D6-A3E65A413212}">
            <xm:f>K$15='Drop down Lists'!$C$5</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K60:K64</xm:sqref>
        </x14:conditionalFormatting>
        <x14:conditionalFormatting xmlns:xm="http://schemas.microsoft.com/office/excel/2006/main">
          <x14:cfRule type="expression" priority="1225" id="{8103E708-6423-4166-8DEE-66A2FED9C533}">
            <xm:f>K$15='Drop down Lists'!$C$5</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L60:L64</xm:sqref>
        </x14:conditionalFormatting>
        <x14:conditionalFormatting xmlns:xm="http://schemas.microsoft.com/office/excel/2006/main">
          <x14:cfRule type="expression" priority="1224" id="{6A586F67-9644-431E-BC27-79023A434091}">
            <xm:f>K$15='Drop down Lists'!$C$2</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K43:K49 K37</xm:sqref>
        </x14:conditionalFormatting>
        <x14:conditionalFormatting xmlns:xm="http://schemas.microsoft.com/office/excel/2006/main">
          <x14:cfRule type="expression" priority="1223" stopIfTrue="1" id="{E9FAD035-923D-4132-8D96-9ECCCA082D16}">
            <xm:f>K$15='Drop down Lists'!$C$8</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K43:K49 K60:K62 K73:K78 K65:K68</xm:sqref>
        </x14:conditionalFormatting>
        <x14:conditionalFormatting xmlns:xm="http://schemas.microsoft.com/office/excel/2006/main">
          <x14:cfRule type="expression" priority="1220" id="{0D49F30F-360A-42DB-BAA2-A8C825EFE43C}">
            <xm:f>K$15='Drop down Lists'!$C$8</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L37</xm:sqref>
        </x14:conditionalFormatting>
        <x14:conditionalFormatting xmlns:xm="http://schemas.microsoft.com/office/excel/2006/main">
          <x14:cfRule type="expression" priority="1219" id="{8881D4E8-841C-47E5-A7C5-4C6C4374D027}">
            <xm:f>K$15='Drop down Lists'!$C$8</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K41:L41</xm:sqref>
        </x14:conditionalFormatting>
        <x14:conditionalFormatting xmlns:xm="http://schemas.microsoft.com/office/excel/2006/main">
          <x14:cfRule type="expression" priority="1218" id="{1801B54E-D222-4B41-B828-B65C45589551}">
            <xm:f>K$15='Drop down Lists'!$C$6</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L63:L64</xm:sqref>
        </x14:conditionalFormatting>
        <x14:conditionalFormatting xmlns:xm="http://schemas.microsoft.com/office/excel/2006/main">
          <x14:cfRule type="expression" priority="1217" id="{482F51D0-48E3-42CC-A463-27C9F0F6163E}">
            <xm:f>K$15='Drop down Lists'!$C$6</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K63:K64</xm:sqref>
        </x14:conditionalFormatting>
        <x14:conditionalFormatting xmlns:xm="http://schemas.microsoft.com/office/excel/2006/main">
          <x14:cfRule type="expression" priority="1214" id="{FA3D2D35-75F8-41D0-A1C1-59FEB93C3A32}">
            <xm:f>K$15='Drop down Lists'!$C$7</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14:cfRule type="expression" priority="1215" id="{1D42597C-88FE-410F-9016-3749BD6FF09C}">
            <xm:f>K$15='Drop down Lists'!$C$6</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14:cfRule type="expression" priority="1216" id="{7A738092-3CCA-4C6F-B19D-3055E425B7DE}">
            <xm:f>K$15='Drop down Lists'!$C$5</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K48:K49</xm:sqref>
        </x14:conditionalFormatting>
        <x14:conditionalFormatting xmlns:xm="http://schemas.microsoft.com/office/excel/2006/main">
          <x14:cfRule type="expression" priority="1212" id="{5621C1EF-584F-4D71-A05C-EDB0161B02F8}">
            <xm:f>L$60='Drop down Lists'!$F$3</xm:f>
            <x14:dxf>
              <font>
                <color rgb="FF001E46"/>
              </font>
              <fill>
                <patternFill>
                  <bgColor rgb="FFB9D9EB"/>
                </patternFill>
              </fill>
            </x14:dxf>
          </x14:cfRule>
          <xm:sqref>L62</xm:sqref>
        </x14:conditionalFormatting>
        <x14:conditionalFormatting xmlns:xm="http://schemas.microsoft.com/office/excel/2006/main">
          <x14:cfRule type="expression" priority="1272" id="{EAD71A33-EBE4-41C7-AB31-B9936433FF46}">
            <xm:f>L$76='Drop down Lists'!$F$3</xm:f>
            <x14:dxf>
              <font>
                <b/>
                <i val="0"/>
                <color rgb="FF001E46"/>
              </font>
              <fill>
                <patternFill>
                  <bgColor rgb="FFB9D9EB"/>
                </patternFill>
              </fill>
              <border>
                <left style="thin">
                  <color auto="1"/>
                </left>
                <right style="thin">
                  <color auto="1"/>
                </right>
                <top style="thin">
                  <color auto="1"/>
                </top>
                <bottom style="thin">
                  <color auto="1"/>
                </bottom>
                <vertical/>
                <horizontal/>
              </border>
            </x14:dxf>
          </x14:cfRule>
          <x14:cfRule type="expression" priority="1273" id="{2A64184E-7712-4527-A04B-9493BA178954}">
            <xm:f>L$15='Drop down Lists'!$C$7</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L78</xm:sqref>
        </x14:conditionalFormatting>
        <x14:conditionalFormatting xmlns:xm="http://schemas.microsoft.com/office/excel/2006/main">
          <x14:cfRule type="expression" priority="1194" stopIfTrue="1" id="{BED9D2B9-96CD-444F-BDDC-F46DB39F68BA}">
            <xm:f>N$15='Drop down Lists'!$C$2</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N22:O27 N18:O20 O37 N40:O42 N29:O33 O69:O78 O53:O65</xm:sqref>
        </x14:conditionalFormatting>
        <x14:conditionalFormatting xmlns:xm="http://schemas.microsoft.com/office/excel/2006/main">
          <x14:cfRule type="expression" priority="1195" id="{2BF42675-600F-43EA-B9B7-F7824D80BAE2}">
            <xm:f>N$15='Drop down Lists'!$C$3</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O65 O69:O78</xm:sqref>
        </x14:conditionalFormatting>
        <x14:conditionalFormatting xmlns:xm="http://schemas.microsoft.com/office/excel/2006/main">
          <x14:cfRule type="expression" priority="1190" id="{396851C6-B9A5-4CFE-9B28-5825927E50E6}">
            <xm:f>N$15='Drop down Lists'!$C$6</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N22:O22 N40:O42 O56:O59 O65:O78</xm:sqref>
        </x14:conditionalFormatting>
        <x14:conditionalFormatting xmlns:xm="http://schemas.microsoft.com/office/excel/2006/main">
          <x14:cfRule type="expression" priority="1192" id="{648EBDCA-7056-4D6D-9AAC-657C24C2B81A}">
            <xm:f>N$15='Drop down Lists'!$C$2</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O43</xm:sqref>
        </x14:conditionalFormatting>
        <x14:conditionalFormatting xmlns:xm="http://schemas.microsoft.com/office/excel/2006/main">
          <x14:cfRule type="expression" priority="1191" id="{191B7559-F02A-41DC-9D9B-0B73CC97D541}">
            <xm:f>N$15='Drop down Lists'!$C$6</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O43 O46:O49</xm:sqref>
        </x14:conditionalFormatting>
        <x14:conditionalFormatting xmlns:xm="http://schemas.microsoft.com/office/excel/2006/main">
          <x14:cfRule type="expression" priority="1193" stopIfTrue="1" id="{24CCD5D2-CEA7-4E90-8D8F-116E54F9126C}">
            <xm:f>N$15='Drop down Lists'!$C$2</xm:f>
            <x14:dxf>
              <font>
                <color rgb="FF001E46"/>
              </font>
              <fill>
                <patternFill>
                  <bgColor rgb="FF001E46"/>
                </patternFill>
              </fill>
              <border>
                <left style="thin">
                  <color rgb="FF001E46"/>
                </left>
                <right style="thin">
                  <color rgb="FF001E46"/>
                </right>
                <top style="thin">
                  <color rgb="FF001E46"/>
                </top>
                <bottom style="thin">
                  <color rgb="FF001E46"/>
                </bottom>
              </border>
            </x14:dxf>
          </x14:cfRule>
          <xm:sqref>O37 O69:O78 O53:O65</xm:sqref>
        </x14:conditionalFormatting>
        <x14:conditionalFormatting xmlns:xm="http://schemas.microsoft.com/office/excel/2006/main">
          <x14:cfRule type="expression" priority="1189" id="{552A0DAF-B24E-4856-A7A6-66A04320DFA2}">
            <xm:f>N$15='Drop down Lists'!$C$2</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O46:O49</xm:sqref>
        </x14:conditionalFormatting>
        <x14:conditionalFormatting xmlns:xm="http://schemas.microsoft.com/office/excel/2006/main">
          <x14:cfRule type="expression" priority="1188" stopIfTrue="1" id="{658C6C83-9C8F-4843-B24B-3EE2F70209BB}">
            <xm:f>O$76='Drop down Lists'!$F$3</xm:f>
            <x14:dxf>
              <font>
                <b val="0"/>
                <i val="0"/>
                <color rgb="FF001E46"/>
              </font>
              <fill>
                <patternFill>
                  <bgColor rgb="FFB9D9EB"/>
                </patternFill>
              </fill>
              <border>
                <left style="thin">
                  <color auto="1"/>
                </left>
                <right style="thin">
                  <color auto="1"/>
                </right>
                <top style="thin">
                  <color auto="1"/>
                </top>
                <bottom style="thin">
                  <color auto="1"/>
                </bottom>
                <vertical/>
                <horizontal/>
              </border>
            </x14:dxf>
          </x14:cfRule>
          <xm:sqref>O77:O78</xm:sqref>
        </x14:conditionalFormatting>
        <x14:conditionalFormatting xmlns:xm="http://schemas.microsoft.com/office/excel/2006/main">
          <x14:cfRule type="expression" priority="1187" id="{196AA33D-284C-4CF7-9241-29D63345EA77}">
            <xm:f>O$73='Drop down Lists'!$F$3</xm:f>
            <x14:dxf>
              <font>
                <b val="0"/>
                <i val="0"/>
                <color rgb="FF001E46"/>
              </font>
              <fill>
                <patternFill>
                  <bgColor rgb="FFB9D9EB"/>
                </patternFill>
              </fill>
              <border>
                <left style="thin">
                  <color auto="1"/>
                </left>
                <right style="thin">
                  <color auto="1"/>
                </right>
                <top style="thin">
                  <color auto="1"/>
                </top>
                <bottom style="thin">
                  <color auto="1"/>
                </bottom>
                <vertical/>
                <horizontal/>
              </border>
            </x14:dxf>
          </x14:cfRule>
          <xm:sqref>O74:O75</xm:sqref>
        </x14:conditionalFormatting>
        <x14:conditionalFormatting xmlns:xm="http://schemas.microsoft.com/office/excel/2006/main">
          <x14:cfRule type="expression" priority="1186" id="{97D00EA8-DD16-43C5-BD84-BB3972BFF6F8}">
            <xm:f>N$41='Drop down Lists'!$F$4</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N42:O42</xm:sqref>
        </x14:conditionalFormatting>
        <x14:conditionalFormatting xmlns:xm="http://schemas.microsoft.com/office/excel/2006/main">
          <x14:cfRule type="expression" priority="1185" id="{DACD333A-3278-4FBC-BAF9-CB5558E6036D}">
            <xm:f>N$20='Drop down Lists'!$A$3</xm:f>
            <x14:dxf>
              <font>
                <color rgb="FF001E46"/>
              </font>
              <fill>
                <patternFill>
                  <bgColor rgb="FF001E46"/>
                </patternFill>
              </fill>
              <border>
                <left/>
                <right/>
                <top/>
                <bottom/>
                <vertical/>
                <horizontal/>
              </border>
            </x14:dxf>
          </x14:cfRule>
          <xm:sqref>N22:O22</xm:sqref>
        </x14:conditionalFormatting>
        <x14:conditionalFormatting xmlns:xm="http://schemas.microsoft.com/office/excel/2006/main">
          <x14:cfRule type="expression" priority="1184" id="{332E98A5-FC74-4895-8AF2-225335D7F37B}">
            <xm:f>N$41='Drop down Lists'!$F$3</xm:f>
            <x14:dxf>
              <font>
                <color rgb="FF001E46"/>
              </font>
              <fill>
                <patternFill>
                  <bgColor rgb="FF001E46"/>
                </patternFill>
              </fill>
              <border>
                <left/>
                <right/>
                <top/>
                <bottom/>
                <vertical/>
                <horizontal/>
              </border>
            </x14:dxf>
          </x14:cfRule>
          <xm:sqref>O43 O46:O49</xm:sqref>
        </x14:conditionalFormatting>
        <x14:conditionalFormatting xmlns:xm="http://schemas.microsoft.com/office/excel/2006/main">
          <x14:cfRule type="expression" priority="1183" id="{4F41B0BA-476D-47FA-AA43-68DFCDF01FA1}">
            <xm:f>N$15='Drop down Lists'!$C$2</xm:f>
            <x14:dxf>
              <font>
                <color rgb="FF001E46"/>
              </font>
              <fill>
                <patternFill>
                  <bgColor rgb="FF001E46"/>
                </patternFill>
              </fill>
              <border>
                <left/>
                <right/>
                <top/>
                <bottom/>
                <vertical/>
                <horizontal/>
              </border>
            </x14:dxf>
          </x14:cfRule>
          <xm:sqref>O44</xm:sqref>
        </x14:conditionalFormatting>
        <x14:conditionalFormatting xmlns:xm="http://schemas.microsoft.com/office/excel/2006/main">
          <x14:cfRule type="expression" priority="1182" id="{E0E6D6D3-13BE-4642-BF71-60356925E575}">
            <xm:f>N$41='Drop down Lists'!$F$3</xm:f>
            <x14:dxf>
              <font>
                <color rgb="FF001E46"/>
              </font>
              <fill>
                <patternFill>
                  <bgColor rgb="FF001E46"/>
                </patternFill>
              </fill>
              <border>
                <left/>
                <right/>
                <top/>
                <bottom/>
                <vertical/>
                <horizontal/>
              </border>
            </x14:dxf>
          </x14:cfRule>
          <xm:sqref>O44</xm:sqref>
        </x14:conditionalFormatting>
        <x14:conditionalFormatting xmlns:xm="http://schemas.microsoft.com/office/excel/2006/main">
          <x14:cfRule type="expression" priority="1181" id="{780A4E75-B8A7-4F8C-B709-BF46CB47990F}">
            <xm:f>N$15='Drop down Lists'!$C$2</xm:f>
            <x14:dxf>
              <font>
                <color rgb="FF001E46"/>
              </font>
              <fill>
                <patternFill>
                  <bgColor rgb="FF001E46"/>
                </patternFill>
              </fill>
              <border>
                <left/>
                <right/>
                <top/>
                <bottom/>
                <vertical/>
                <horizontal/>
              </border>
            </x14:dxf>
          </x14:cfRule>
          <xm:sqref>O45</xm:sqref>
        </x14:conditionalFormatting>
        <x14:conditionalFormatting xmlns:xm="http://schemas.microsoft.com/office/excel/2006/main">
          <x14:cfRule type="expression" priority="1180" id="{AD8B39EB-1DB6-4B73-BB59-7B7D4347E480}">
            <xm:f>N$15='Drop down Lists'!$C$6</xm:f>
            <x14:dxf>
              <font>
                <color rgb="FF001E46"/>
              </font>
              <fill>
                <patternFill>
                  <bgColor rgb="FF001E46"/>
                </patternFill>
              </fill>
              <border>
                <left/>
                <right/>
                <top/>
                <bottom/>
                <vertical/>
                <horizontal/>
              </border>
            </x14:dxf>
          </x14:cfRule>
          <xm:sqref>O44:O45</xm:sqref>
        </x14:conditionalFormatting>
        <x14:conditionalFormatting xmlns:xm="http://schemas.microsoft.com/office/excel/2006/main">
          <x14:cfRule type="expression" priority="1179" id="{71A810AF-6756-405F-A01A-E2E12607CCA3}">
            <xm:f>N$41='Drop down Lists'!$F$3</xm:f>
            <x14:dxf>
              <font>
                <color rgb="FF001E46"/>
              </font>
              <fill>
                <patternFill>
                  <bgColor rgb="FF001E46"/>
                </patternFill>
              </fill>
              <border>
                <left/>
                <right/>
                <top/>
                <bottom/>
                <vertical/>
                <horizontal/>
              </border>
            </x14:dxf>
          </x14:cfRule>
          <xm:sqref>O45</xm:sqref>
        </x14:conditionalFormatting>
        <x14:conditionalFormatting xmlns:xm="http://schemas.microsoft.com/office/excel/2006/main">
          <x14:cfRule type="expression" priority="1178" id="{9400CDD6-B26B-4329-B0B6-1C72BFF1993D}">
            <xm:f>N$15='Drop down Lists'!$C$2</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O66 N53:N78</xm:sqref>
        </x14:conditionalFormatting>
        <x14:conditionalFormatting xmlns:xm="http://schemas.microsoft.com/office/excel/2006/main">
          <x14:cfRule type="expression" priority="1177" id="{DF30BC95-E512-4F55-9D4C-017E879E3620}">
            <xm:f>N$15='Drop down Lists'!$C$3</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O66</xm:sqref>
        </x14:conditionalFormatting>
        <x14:conditionalFormatting xmlns:xm="http://schemas.microsoft.com/office/excel/2006/main">
          <x14:cfRule type="expression" priority="1176" id="{E26B0E5F-D8FE-43EA-A087-CF8F54B18895}">
            <xm:f>N$15='Drop down Lists'!$C$2</xm:f>
            <x14:dxf>
              <font>
                <color rgb="FF001E46"/>
              </font>
              <fill>
                <patternFill>
                  <bgColor rgb="FF001E46"/>
                </patternFill>
              </fill>
              <border>
                <left style="thin">
                  <color rgb="FF001E46"/>
                </left>
                <right style="thin">
                  <color rgb="FF001E46"/>
                </right>
                <top style="thin">
                  <color rgb="FF001E46"/>
                </top>
                <bottom style="thin">
                  <color rgb="FF001E46"/>
                </bottom>
              </border>
            </x14:dxf>
          </x14:cfRule>
          <xm:sqref>O66</xm:sqref>
        </x14:conditionalFormatting>
        <x14:conditionalFormatting xmlns:xm="http://schemas.microsoft.com/office/excel/2006/main">
          <x14:cfRule type="expression" priority="1175" id="{435D8F89-6872-4C20-9C78-194467694722}">
            <xm:f>O$15='Drop down Lists'!$C$2</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O67:O68</xm:sqref>
        </x14:conditionalFormatting>
        <x14:conditionalFormatting xmlns:xm="http://schemas.microsoft.com/office/excel/2006/main">
          <x14:cfRule type="expression" priority="1174" id="{15B3175B-B0B8-4EC4-87CC-854BF1708B6C}">
            <xm:f>N$15='Drop down Lists'!$C$3</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O67:O68</xm:sqref>
        </x14:conditionalFormatting>
        <x14:conditionalFormatting xmlns:xm="http://schemas.microsoft.com/office/excel/2006/main">
          <x14:cfRule type="expression" priority="1173" id="{A3934CEA-F896-4B3A-8376-283D42529B4C}">
            <xm:f>N$15='Drop down Lists'!$C$2</xm:f>
            <x14:dxf>
              <font>
                <color rgb="FF001E46"/>
              </font>
              <fill>
                <patternFill>
                  <bgColor rgb="FF001E46"/>
                </patternFill>
              </fill>
              <border>
                <left style="thin">
                  <color rgb="FF001E46"/>
                </left>
                <right style="thin">
                  <color rgb="FF001E46"/>
                </right>
                <top style="thin">
                  <color rgb="FF001E46"/>
                </top>
                <bottom style="thin">
                  <color rgb="FF001E46"/>
                </bottom>
              </border>
            </x14:dxf>
          </x14:cfRule>
          <xm:sqref>O67:O68</xm:sqref>
        </x14:conditionalFormatting>
        <x14:conditionalFormatting xmlns:xm="http://schemas.microsoft.com/office/excel/2006/main">
          <x14:cfRule type="expression" priority="1172" id="{9EAEE9D3-01D3-4E58-B88D-55CD47EF8ECB}">
            <xm:f>N$15='Drop down Lists'!$C$2</xm:f>
            <x14:dxf>
              <font>
                <color rgb="FF001E46"/>
              </font>
              <fill>
                <patternFill>
                  <bgColor rgb="FF001E46"/>
                </patternFill>
              </fill>
              <border>
                <left/>
                <right/>
                <top/>
                <bottom/>
                <vertical/>
                <horizontal/>
              </border>
            </x14:dxf>
          </x14:cfRule>
          <xm:sqref>N28:O28</xm:sqref>
        </x14:conditionalFormatting>
        <x14:conditionalFormatting xmlns:xm="http://schemas.microsoft.com/office/excel/2006/main">
          <x14:cfRule type="expression" priority="1196" stopIfTrue="1" id="{6C3C529E-E7C2-49F7-B03A-D4C8258E50EF}">
            <xm:f>N$15='Drop down Lists'!$C$7</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N22:O22 N40:O42 N43:N46 O74:O78 O54:O68</xm:sqref>
        </x14:conditionalFormatting>
        <x14:conditionalFormatting xmlns:xm="http://schemas.microsoft.com/office/excel/2006/main">
          <x14:cfRule type="expression" priority="1197" id="{1778F35D-05A6-413D-A78A-713D899E63AB}">
            <xm:f>N$15='Drop down Lists'!$C$7</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O43 O46:O49 O53:O61</xm:sqref>
        </x14:conditionalFormatting>
        <x14:conditionalFormatting xmlns:xm="http://schemas.microsoft.com/office/excel/2006/main">
          <x14:cfRule type="expression" priority="1198" id="{A917D897-30D6-4518-A622-424FCC4A5AD5}">
            <xm:f>N$15='Drop down Lists'!$C$7</xm:f>
            <x14:dxf>
              <font>
                <color rgb="FF001E46"/>
              </font>
              <fill>
                <patternFill>
                  <fgColor rgb="FF001E46"/>
                  <bgColor rgb="FF001E46"/>
                </patternFill>
              </fill>
              <border>
                <left/>
                <right/>
                <top/>
                <bottom/>
                <vertical/>
                <horizontal/>
              </border>
            </x14:dxf>
          </x14:cfRule>
          <xm:sqref>O44</xm:sqref>
        </x14:conditionalFormatting>
        <x14:conditionalFormatting xmlns:xm="http://schemas.microsoft.com/office/excel/2006/main">
          <x14:cfRule type="expression" priority="1199" id="{82AC45D7-B9F8-4B53-916C-E2ACAB25DC93}">
            <xm:f>N$15='Drop down Lists'!$C$7</xm:f>
            <x14:dxf>
              <font>
                <color rgb="FF001E46"/>
              </font>
              <fill>
                <patternFill>
                  <bgColor rgb="FF001E46"/>
                </patternFill>
              </fill>
              <border>
                <left/>
                <right/>
                <top/>
                <bottom/>
                <vertical/>
                <horizontal/>
              </border>
            </x14:dxf>
          </x14:cfRule>
          <xm:sqref>O45</xm:sqref>
        </x14:conditionalFormatting>
        <x14:conditionalFormatting xmlns:xm="http://schemas.microsoft.com/office/excel/2006/main">
          <x14:cfRule type="expression" priority="1201" id="{D2D69919-6D61-4DD6-99D4-DA5D61D07BF7}">
            <xm:f>N$15='Drop down Lists'!$C$6</xm:f>
            <x14:dxf>
              <font>
                <color rgb="FF001E46"/>
              </font>
              <fill>
                <patternFill>
                  <fgColor auto="1"/>
                  <bgColor rgb="FF001E46"/>
                </patternFill>
              </fill>
              <border>
                <left style="thin">
                  <color rgb="FF001E46"/>
                </left>
                <right style="thin">
                  <color rgb="FF001E46"/>
                </right>
                <top style="thin">
                  <color rgb="FF001E46"/>
                </top>
                <bottom style="thin">
                  <color rgb="FF001E46"/>
                </bottom>
                <vertical/>
                <horizontal/>
              </border>
            </x14:dxf>
          </x14:cfRule>
          <xm:sqref>O56:O59 O65:O78</xm:sqref>
        </x14:conditionalFormatting>
        <x14:conditionalFormatting xmlns:xm="http://schemas.microsoft.com/office/excel/2006/main">
          <x14:cfRule type="expression" priority="1200" stopIfTrue="1" id="{938E081B-3753-433F-A110-9DB4E06C87FC}">
            <xm:f>N$15='Drop down Lists'!$C$5</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N40:O42 O69:O70 O73:O78 O53:O65</xm:sqref>
        </x14:conditionalFormatting>
        <x14:conditionalFormatting xmlns:xm="http://schemas.microsoft.com/office/excel/2006/main">
          <x14:cfRule type="expression" priority="1202" id="{52E2560D-F11C-4834-BFCA-92F93CF23866}">
            <xm:f>N$15='Drop down Lists'!$C$5</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O43 O46:O49 O53:O59</xm:sqref>
        </x14:conditionalFormatting>
        <x14:conditionalFormatting xmlns:xm="http://schemas.microsoft.com/office/excel/2006/main">
          <x14:cfRule type="expression" priority="1203" id="{6D4D2815-05B4-4A1D-B70B-539603171434}">
            <xm:f>N$15='Drop down Lists'!$C$5</xm:f>
            <x14:dxf>
              <font>
                <color rgb="FF001E46"/>
              </font>
              <fill>
                <patternFill>
                  <bgColor rgb="FF001E46"/>
                </patternFill>
              </fill>
              <border>
                <left/>
                <right/>
                <top/>
                <bottom/>
                <vertical/>
                <horizontal/>
              </border>
            </x14:dxf>
          </x14:cfRule>
          <xm:sqref>O44:O45</xm:sqref>
        </x14:conditionalFormatting>
        <x14:conditionalFormatting xmlns:xm="http://schemas.microsoft.com/office/excel/2006/main">
          <x14:cfRule type="expression" priority="1204" id="{BEA4D1F3-5A05-46E7-8C4C-50A00C1C95F5}">
            <xm:f>O$15='Drop down Lists'!$C$5</xm:f>
            <x14:dxf>
              <font>
                <color theme="6"/>
              </font>
              <fill>
                <patternFill>
                  <bgColor theme="6"/>
                </patternFill>
              </fill>
              <border>
                <left style="thin">
                  <color theme="6"/>
                </left>
                <right style="thin">
                  <color theme="6"/>
                </right>
                <top style="thin">
                  <color theme="6"/>
                </top>
                <bottom style="thin">
                  <color theme="6"/>
                </bottom>
                <vertical/>
                <horizontal/>
              </border>
            </x14:dxf>
          </x14:cfRule>
          <xm:sqref>O78</xm:sqref>
        </x14:conditionalFormatting>
        <x14:conditionalFormatting xmlns:xm="http://schemas.microsoft.com/office/excel/2006/main">
          <x14:cfRule type="expression" priority="1170" id="{29A0D945-0CF7-4343-BE72-7A5C57A264DE}">
            <xm:f>N$15='Drop down Lists'!$C$5</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14:cfRule type="expression" priority="1171" id="{BE324EA7-3F34-4B1C-9C27-AB1B80F4D1FE}">
            <xm:f>N$15='Drop down Lists'!$C$6</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N43:N46</xm:sqref>
        </x14:conditionalFormatting>
        <x14:conditionalFormatting xmlns:xm="http://schemas.microsoft.com/office/excel/2006/main">
          <x14:cfRule type="expression" priority="1169" id="{7AEFE581-D9E3-4895-AFA7-9277D6809832}">
            <xm:f>N$15='Drop down Lists'!$C$7</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N53:N59</xm:sqref>
        </x14:conditionalFormatting>
        <x14:conditionalFormatting xmlns:xm="http://schemas.microsoft.com/office/excel/2006/main">
          <x14:cfRule type="expression" priority="1167" id="{FAE5F07B-86D5-429E-B555-0C2B912265DD}">
            <xm:f>N$15='Drop down Lists'!$C$5</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N53:N59</xm:sqref>
        </x14:conditionalFormatting>
        <x14:conditionalFormatting xmlns:xm="http://schemas.microsoft.com/office/excel/2006/main">
          <x14:cfRule type="expression" priority="1168" id="{648C8CD3-97FB-4DE5-A9BE-41942C1D8A7E}">
            <xm:f>N$15='Drop down Lists'!$C$6</xm:f>
            <x14:dxf>
              <font>
                <color theme="0"/>
              </font>
              <fill>
                <patternFill>
                  <bgColor rgb="FF004B87"/>
                </patternFill>
              </fill>
              <border>
                <left style="thin">
                  <color rgb="FF001E46"/>
                </left>
                <right style="thin">
                  <color rgb="FF001E46"/>
                </right>
                <top style="thin">
                  <color rgb="FF001E46"/>
                </top>
                <bottom style="thin">
                  <color rgb="FF001E46"/>
                </bottom>
                <vertical/>
                <horizontal/>
              </border>
            </x14:dxf>
          </x14:cfRule>
          <xm:sqref>N53:N55</xm:sqref>
        </x14:conditionalFormatting>
        <x14:conditionalFormatting xmlns:xm="http://schemas.microsoft.com/office/excel/2006/main">
          <x14:cfRule type="expression" priority="1166" id="{30BC9278-8874-4166-8B4D-761E22962EE5}">
            <xm:f>N$15='Drop down Lists'!$C$6</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N56:N59</xm:sqref>
        </x14:conditionalFormatting>
        <x14:conditionalFormatting xmlns:xm="http://schemas.microsoft.com/office/excel/2006/main">
          <x14:cfRule type="expression" priority="1146" id="{5135FF9A-27BB-45C2-9FC4-064959F6DD09}">
            <xm:f>N$15='Drop down Lists'!$C$3</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14:cfRule type="expression" priority="1165" id="{59165815-254E-4333-9955-506E2C582D6F}">
            <xm:f>N$15='Drop down Lists'!$C$6</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N65:N78</xm:sqref>
        </x14:conditionalFormatting>
        <x14:conditionalFormatting xmlns:xm="http://schemas.microsoft.com/office/excel/2006/main">
          <x14:cfRule type="expression" priority="1164" id="{3D6D440A-195C-4C65-B355-F3DB7847928B}">
            <xm:f>N$15='Drop down Lists'!$C$7</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N60:N61</xm:sqref>
        </x14:conditionalFormatting>
        <x14:conditionalFormatting xmlns:xm="http://schemas.microsoft.com/office/excel/2006/main">
          <x14:cfRule type="expression" priority="1163" stopIfTrue="1" id="{E2D92B5A-F5DF-419D-A307-E45638C541F0}">
            <xm:f>N$15='Drop down Lists'!$C$7</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N62:O64</xm:sqref>
        </x14:conditionalFormatting>
        <x14:conditionalFormatting xmlns:xm="http://schemas.microsoft.com/office/excel/2006/main">
          <x14:cfRule type="expression" priority="1162" id="{9141554D-F646-4E78-A0F5-8814608C3B70}">
            <xm:f>N$15='Drop down Lists'!$C$7</xm:f>
            <x14:dxf>
              <font>
                <color rgb="FF001E46"/>
              </font>
              <fill>
                <patternFill>
                  <bgColor rgb="FF001E46"/>
                </patternFill>
              </fill>
              <border>
                <left style="thin">
                  <color rgb="FF001E46"/>
                </left>
                <right style="thin">
                  <color rgb="FF001E46"/>
                </right>
                <top style="thin">
                  <color rgb="FF001E46"/>
                </top>
                <bottom style="thin">
                  <color rgb="FF001E46"/>
                </bottom>
              </border>
            </x14:dxf>
          </x14:cfRule>
          <xm:sqref>O62:O64</xm:sqref>
        </x14:conditionalFormatting>
        <x14:conditionalFormatting xmlns:xm="http://schemas.microsoft.com/office/excel/2006/main">
          <x14:cfRule type="expression" priority="1161" id="{AFAC9567-2C46-4F44-AC37-67165C7B933D}">
            <xm:f>N$15='Drop down Lists'!$C$4</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N65:O67</xm:sqref>
        </x14:conditionalFormatting>
        <x14:conditionalFormatting xmlns:xm="http://schemas.microsoft.com/office/excel/2006/main">
          <x14:cfRule type="expression" priority="1160" id="{BD9717BB-AE50-4C78-BA4F-046CA3398F6B}">
            <xm:f>N$15='Drop down Lists'!$C$4</xm:f>
            <x14:dxf>
              <font>
                <color rgb="FF001E46"/>
              </font>
              <fill>
                <patternFill>
                  <bgColor rgb="FF001E46"/>
                </patternFill>
              </fill>
              <border>
                <left style="thin">
                  <color rgb="FF001E46"/>
                </left>
                <right style="thin">
                  <color rgb="FF001E46"/>
                </right>
                <top style="thin">
                  <color rgb="FF001E46"/>
                </top>
                <bottom style="thin">
                  <color rgb="FF001E46"/>
                </bottom>
              </border>
            </x14:dxf>
          </x14:cfRule>
          <xm:sqref>O65:O67</xm:sqref>
        </x14:conditionalFormatting>
        <x14:conditionalFormatting xmlns:xm="http://schemas.microsoft.com/office/excel/2006/main">
          <x14:cfRule type="expression" priority="1159" id="{1778CDBA-77EC-4854-BA30-5F0F86793AD0}">
            <xm:f>N$15='Drop down Lists'!$C$5</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N60:N64</xm:sqref>
        </x14:conditionalFormatting>
        <x14:conditionalFormatting xmlns:xm="http://schemas.microsoft.com/office/excel/2006/main">
          <x14:cfRule type="expression" priority="1158" id="{6FD34851-E3FA-4BA1-8F70-73EEFFEC362D}">
            <xm:f>N$15='Drop down Lists'!$C$5</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O60:O64</xm:sqref>
        </x14:conditionalFormatting>
        <x14:conditionalFormatting xmlns:xm="http://schemas.microsoft.com/office/excel/2006/main">
          <x14:cfRule type="expression" priority="1157" id="{569680BB-A1AA-40B3-B214-2CF9C9B6B241}">
            <xm:f>N$15='Drop down Lists'!$C$2</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N43:N49 N37</xm:sqref>
        </x14:conditionalFormatting>
        <x14:conditionalFormatting xmlns:xm="http://schemas.microsoft.com/office/excel/2006/main">
          <x14:cfRule type="expression" priority="1156" stopIfTrue="1" id="{85B9648F-C7A6-4AF1-93CD-8000A9E260AC}">
            <xm:f>N$15='Drop down Lists'!$C$8</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N43:N49 N60:N62 N73:N78 N65:N68</xm:sqref>
        </x14:conditionalFormatting>
        <x14:conditionalFormatting xmlns:xm="http://schemas.microsoft.com/office/excel/2006/main">
          <x14:cfRule type="expression" priority="1155" id="{5F60CD6C-4542-4E28-B3CB-9A6AA3BD23A5}">
            <xm:f>N$15='Drop down Lists'!$C$8</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O43:O49 O60:O62 O73:O78 O65:O68</xm:sqref>
        </x14:conditionalFormatting>
        <x14:conditionalFormatting xmlns:xm="http://schemas.microsoft.com/office/excel/2006/main">
          <x14:cfRule type="expression" priority="1154" id="{8B81EB96-5B1F-4382-91AA-96AD57ADB3B1}">
            <xm:f>N$15='Drop down Lists'!$C$8</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N37</xm:sqref>
        </x14:conditionalFormatting>
        <x14:conditionalFormatting xmlns:xm="http://schemas.microsoft.com/office/excel/2006/main">
          <x14:cfRule type="expression" priority="1153" id="{7E61F365-6E59-42ED-9997-D48C537491D0}">
            <xm:f>N$15='Drop down Lists'!$C$8</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O37</xm:sqref>
        </x14:conditionalFormatting>
        <x14:conditionalFormatting xmlns:xm="http://schemas.microsoft.com/office/excel/2006/main">
          <x14:cfRule type="expression" priority="1152" id="{B5AA8ADF-F879-43EE-9A14-069CDCC45CB6}">
            <xm:f>N$15='Drop down Lists'!$C$8</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N41:O41</xm:sqref>
        </x14:conditionalFormatting>
        <x14:conditionalFormatting xmlns:xm="http://schemas.microsoft.com/office/excel/2006/main">
          <x14:cfRule type="expression" priority="1151" id="{93D3703B-47EB-45EE-81E9-BA6BBFDE0F9D}">
            <xm:f>N$15='Drop down Lists'!$C$6</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O63:O64</xm:sqref>
        </x14:conditionalFormatting>
        <x14:conditionalFormatting xmlns:xm="http://schemas.microsoft.com/office/excel/2006/main">
          <x14:cfRule type="expression" priority="1150" id="{3BBED083-5085-4083-B9F6-ACA78C749682}">
            <xm:f>N$15='Drop down Lists'!$C$6</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N63:N64</xm:sqref>
        </x14:conditionalFormatting>
        <x14:conditionalFormatting xmlns:xm="http://schemas.microsoft.com/office/excel/2006/main">
          <x14:cfRule type="expression" priority="1147" id="{C6E05049-3AEA-4367-9E36-E7B1A3739849}">
            <xm:f>N$15='Drop down Lists'!$C$7</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14:cfRule type="expression" priority="1148" id="{722AC01B-3578-4EE2-8F36-1E8C3B6731D3}">
            <xm:f>N$15='Drop down Lists'!$C$6</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14:cfRule type="expression" priority="1149" id="{50B40B30-7F98-4829-B599-3A0CE01404DE}">
            <xm:f>N$15='Drop down Lists'!$C$5</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N48:N49</xm:sqref>
        </x14:conditionalFormatting>
        <x14:conditionalFormatting xmlns:xm="http://schemas.microsoft.com/office/excel/2006/main">
          <x14:cfRule type="expression" priority="1145" id="{4F0F175E-9173-4625-8DF5-4B26B20E00EF}">
            <xm:f>O$60='Drop down Lists'!$F$3</xm:f>
            <x14:dxf>
              <font>
                <color rgb="FF001E46"/>
              </font>
              <fill>
                <patternFill>
                  <bgColor rgb="FFB9D9EB"/>
                </patternFill>
              </fill>
            </x14:dxf>
          </x14:cfRule>
          <xm:sqref>O62</xm:sqref>
        </x14:conditionalFormatting>
        <x14:conditionalFormatting xmlns:xm="http://schemas.microsoft.com/office/excel/2006/main">
          <x14:cfRule type="expression" priority="1205" id="{0FD3811E-B468-46FA-B1D4-0F048A4DC054}">
            <xm:f>O$76='Drop down Lists'!$F$3</xm:f>
            <x14:dxf>
              <font>
                <b/>
                <i val="0"/>
                <color rgb="FF001E46"/>
              </font>
              <fill>
                <patternFill>
                  <bgColor rgb="FFB9D9EB"/>
                </patternFill>
              </fill>
              <border>
                <left style="thin">
                  <color auto="1"/>
                </left>
                <right style="thin">
                  <color auto="1"/>
                </right>
                <top style="thin">
                  <color auto="1"/>
                </top>
                <bottom style="thin">
                  <color auto="1"/>
                </bottom>
                <vertical/>
                <horizontal/>
              </border>
            </x14:dxf>
          </x14:cfRule>
          <x14:cfRule type="expression" priority="1206" id="{3892C41F-79FD-4E7C-A5BE-134895D551B3}">
            <xm:f>O$15='Drop down Lists'!$C$7</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O78</xm:sqref>
        </x14:conditionalFormatting>
        <x14:conditionalFormatting xmlns:xm="http://schemas.microsoft.com/office/excel/2006/main">
          <x14:cfRule type="expression" priority="1127" stopIfTrue="1" id="{54625A3C-2046-4409-B817-2E7D14E26C7F}">
            <xm:f>Q$15='Drop down Lists'!$C$2</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Q22:R27 Q18:R20 R37 Q40:R42 Q29:R33 R69:R78 R53:R65</xm:sqref>
        </x14:conditionalFormatting>
        <x14:conditionalFormatting xmlns:xm="http://schemas.microsoft.com/office/excel/2006/main">
          <x14:cfRule type="expression" priority="1128" id="{E8E7083F-651F-4C4D-A0F9-4A0C472EDFD6}">
            <xm:f>Q$15='Drop down Lists'!$C$3</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R65 R69:R78</xm:sqref>
        </x14:conditionalFormatting>
        <x14:conditionalFormatting xmlns:xm="http://schemas.microsoft.com/office/excel/2006/main">
          <x14:cfRule type="expression" priority="1123" id="{43E46DDC-85D6-4175-8F2B-E3E094B308C8}">
            <xm:f>Q$15='Drop down Lists'!$C$6</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Q22:R22 Q40:R42 R56:R59 R65:R78</xm:sqref>
        </x14:conditionalFormatting>
        <x14:conditionalFormatting xmlns:xm="http://schemas.microsoft.com/office/excel/2006/main">
          <x14:cfRule type="expression" priority="1125" id="{8FADA829-DC46-4FC8-88DB-2B3090FFDFE8}">
            <xm:f>Q$15='Drop down Lists'!$C$2</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R43</xm:sqref>
        </x14:conditionalFormatting>
        <x14:conditionalFormatting xmlns:xm="http://schemas.microsoft.com/office/excel/2006/main">
          <x14:cfRule type="expression" priority="1124" id="{A425C1AD-718F-4D08-BB56-FABA34F224B0}">
            <xm:f>Q$15='Drop down Lists'!$C$6</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R43 R46:R49</xm:sqref>
        </x14:conditionalFormatting>
        <x14:conditionalFormatting xmlns:xm="http://schemas.microsoft.com/office/excel/2006/main">
          <x14:cfRule type="expression" priority="1126" stopIfTrue="1" id="{A16E6387-1164-4BF3-BF43-B8A5CED77FD8}">
            <xm:f>Q$15='Drop down Lists'!$C$2</xm:f>
            <x14:dxf>
              <font>
                <color rgb="FF001E46"/>
              </font>
              <fill>
                <patternFill>
                  <bgColor rgb="FF001E46"/>
                </patternFill>
              </fill>
              <border>
                <left style="thin">
                  <color rgb="FF001E46"/>
                </left>
                <right style="thin">
                  <color rgb="FF001E46"/>
                </right>
                <top style="thin">
                  <color rgb="FF001E46"/>
                </top>
                <bottom style="thin">
                  <color rgb="FF001E46"/>
                </bottom>
              </border>
            </x14:dxf>
          </x14:cfRule>
          <xm:sqref>R37 R69:R78 R53:R65</xm:sqref>
        </x14:conditionalFormatting>
        <x14:conditionalFormatting xmlns:xm="http://schemas.microsoft.com/office/excel/2006/main">
          <x14:cfRule type="expression" priority="1122" id="{3CA2EFB3-2D64-4BD0-918E-0AB927DE8041}">
            <xm:f>Q$15='Drop down Lists'!$C$2</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R46:R49</xm:sqref>
        </x14:conditionalFormatting>
        <x14:conditionalFormatting xmlns:xm="http://schemas.microsoft.com/office/excel/2006/main">
          <x14:cfRule type="expression" priority="1121" stopIfTrue="1" id="{006C83FA-6016-4378-ACD6-C23BCDF7F830}">
            <xm:f>R$76='Drop down Lists'!$F$3</xm:f>
            <x14:dxf>
              <font>
                <b val="0"/>
                <i val="0"/>
                <color rgb="FF001E46"/>
              </font>
              <fill>
                <patternFill>
                  <bgColor rgb="FFB9D9EB"/>
                </patternFill>
              </fill>
              <border>
                <left style="thin">
                  <color auto="1"/>
                </left>
                <right style="thin">
                  <color auto="1"/>
                </right>
                <top style="thin">
                  <color auto="1"/>
                </top>
                <bottom style="thin">
                  <color auto="1"/>
                </bottom>
                <vertical/>
                <horizontal/>
              </border>
            </x14:dxf>
          </x14:cfRule>
          <xm:sqref>R77:R78</xm:sqref>
        </x14:conditionalFormatting>
        <x14:conditionalFormatting xmlns:xm="http://schemas.microsoft.com/office/excel/2006/main">
          <x14:cfRule type="expression" priority="1120" id="{BB191FCF-0CC1-4B33-9F9F-60C9C1B2A133}">
            <xm:f>R$73='Drop down Lists'!$F$3</xm:f>
            <x14:dxf>
              <font>
                <b val="0"/>
                <i val="0"/>
                <color rgb="FF001E46"/>
              </font>
              <fill>
                <patternFill>
                  <bgColor rgb="FFB9D9EB"/>
                </patternFill>
              </fill>
              <border>
                <left style="thin">
                  <color auto="1"/>
                </left>
                <right style="thin">
                  <color auto="1"/>
                </right>
                <top style="thin">
                  <color auto="1"/>
                </top>
                <bottom style="thin">
                  <color auto="1"/>
                </bottom>
                <vertical/>
                <horizontal/>
              </border>
            </x14:dxf>
          </x14:cfRule>
          <xm:sqref>R74:R75</xm:sqref>
        </x14:conditionalFormatting>
        <x14:conditionalFormatting xmlns:xm="http://schemas.microsoft.com/office/excel/2006/main">
          <x14:cfRule type="expression" priority="1119" id="{356CCD6B-24EC-4BE5-ABB1-7EA971994F02}">
            <xm:f>Q$41='Drop down Lists'!$F$4</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Q42:R42</xm:sqref>
        </x14:conditionalFormatting>
        <x14:conditionalFormatting xmlns:xm="http://schemas.microsoft.com/office/excel/2006/main">
          <x14:cfRule type="expression" priority="1118" id="{2E25A191-8331-4591-A517-773CD4762CBE}">
            <xm:f>Q$20='Drop down Lists'!$A$3</xm:f>
            <x14:dxf>
              <font>
                <color rgb="FF001E46"/>
              </font>
              <fill>
                <patternFill>
                  <bgColor rgb="FF001E46"/>
                </patternFill>
              </fill>
              <border>
                <left/>
                <right/>
                <top/>
                <bottom/>
                <vertical/>
                <horizontal/>
              </border>
            </x14:dxf>
          </x14:cfRule>
          <xm:sqref>Q22:R22</xm:sqref>
        </x14:conditionalFormatting>
        <x14:conditionalFormatting xmlns:xm="http://schemas.microsoft.com/office/excel/2006/main">
          <x14:cfRule type="expression" priority="1117" id="{13BDB55A-D5F5-4142-B8C9-F4732A3FAAC1}">
            <xm:f>Q$41='Drop down Lists'!$F$3</xm:f>
            <x14:dxf>
              <font>
                <color rgb="FF001E46"/>
              </font>
              <fill>
                <patternFill>
                  <bgColor rgb="FF001E46"/>
                </patternFill>
              </fill>
              <border>
                <left/>
                <right/>
                <top/>
                <bottom/>
                <vertical/>
                <horizontal/>
              </border>
            </x14:dxf>
          </x14:cfRule>
          <xm:sqref>R43 R46:R49</xm:sqref>
        </x14:conditionalFormatting>
        <x14:conditionalFormatting xmlns:xm="http://schemas.microsoft.com/office/excel/2006/main">
          <x14:cfRule type="expression" priority="1116" id="{0905FEC7-8ACB-4047-8E4C-4C76142308B6}">
            <xm:f>Q$15='Drop down Lists'!$C$2</xm:f>
            <x14:dxf>
              <font>
                <color rgb="FF001E46"/>
              </font>
              <fill>
                <patternFill>
                  <bgColor rgb="FF001E46"/>
                </patternFill>
              </fill>
              <border>
                <left/>
                <right/>
                <top/>
                <bottom/>
                <vertical/>
                <horizontal/>
              </border>
            </x14:dxf>
          </x14:cfRule>
          <xm:sqref>R44</xm:sqref>
        </x14:conditionalFormatting>
        <x14:conditionalFormatting xmlns:xm="http://schemas.microsoft.com/office/excel/2006/main">
          <x14:cfRule type="expression" priority="1115" id="{E3152982-387A-40C0-A6A5-0BD3D8909070}">
            <xm:f>Q$41='Drop down Lists'!$F$3</xm:f>
            <x14:dxf>
              <font>
                <color rgb="FF001E46"/>
              </font>
              <fill>
                <patternFill>
                  <bgColor rgb="FF001E46"/>
                </patternFill>
              </fill>
              <border>
                <left/>
                <right/>
                <top/>
                <bottom/>
                <vertical/>
                <horizontal/>
              </border>
            </x14:dxf>
          </x14:cfRule>
          <xm:sqref>R44</xm:sqref>
        </x14:conditionalFormatting>
        <x14:conditionalFormatting xmlns:xm="http://schemas.microsoft.com/office/excel/2006/main">
          <x14:cfRule type="expression" priority="1114" id="{FD6D65D6-28E0-4C3C-B2A3-99184F4C882A}">
            <xm:f>Q$15='Drop down Lists'!$C$2</xm:f>
            <x14:dxf>
              <font>
                <color rgb="FF001E46"/>
              </font>
              <fill>
                <patternFill>
                  <bgColor rgb="FF001E46"/>
                </patternFill>
              </fill>
              <border>
                <left/>
                <right/>
                <top/>
                <bottom/>
                <vertical/>
                <horizontal/>
              </border>
            </x14:dxf>
          </x14:cfRule>
          <xm:sqref>R45</xm:sqref>
        </x14:conditionalFormatting>
        <x14:conditionalFormatting xmlns:xm="http://schemas.microsoft.com/office/excel/2006/main">
          <x14:cfRule type="expression" priority="1113" id="{01AC60E0-853B-44D6-8101-A4CD05FA88F4}">
            <xm:f>Q$15='Drop down Lists'!$C$6</xm:f>
            <x14:dxf>
              <font>
                <color rgb="FF001E46"/>
              </font>
              <fill>
                <patternFill>
                  <bgColor rgb="FF001E46"/>
                </patternFill>
              </fill>
              <border>
                <left/>
                <right/>
                <top/>
                <bottom/>
                <vertical/>
                <horizontal/>
              </border>
            </x14:dxf>
          </x14:cfRule>
          <xm:sqref>R44:R45</xm:sqref>
        </x14:conditionalFormatting>
        <x14:conditionalFormatting xmlns:xm="http://schemas.microsoft.com/office/excel/2006/main">
          <x14:cfRule type="expression" priority="1112" id="{34441432-1A8B-470E-A387-F66AB60CF4FC}">
            <xm:f>Q$41='Drop down Lists'!$F$3</xm:f>
            <x14:dxf>
              <font>
                <color rgb="FF001E46"/>
              </font>
              <fill>
                <patternFill>
                  <bgColor rgb="FF001E46"/>
                </patternFill>
              </fill>
              <border>
                <left/>
                <right/>
                <top/>
                <bottom/>
                <vertical/>
                <horizontal/>
              </border>
            </x14:dxf>
          </x14:cfRule>
          <xm:sqref>R45</xm:sqref>
        </x14:conditionalFormatting>
        <x14:conditionalFormatting xmlns:xm="http://schemas.microsoft.com/office/excel/2006/main">
          <x14:cfRule type="expression" priority="1111" id="{523775FE-4696-40D3-8AC0-06259C7D6D12}">
            <xm:f>Q$15='Drop down Lists'!$C$2</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R66 Q53:Q78</xm:sqref>
        </x14:conditionalFormatting>
        <x14:conditionalFormatting xmlns:xm="http://schemas.microsoft.com/office/excel/2006/main">
          <x14:cfRule type="expression" priority="1110" id="{8844A3BB-16E5-476B-A5E0-3198BDF1208D}">
            <xm:f>Q$15='Drop down Lists'!$C$3</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R66</xm:sqref>
        </x14:conditionalFormatting>
        <x14:conditionalFormatting xmlns:xm="http://schemas.microsoft.com/office/excel/2006/main">
          <x14:cfRule type="expression" priority="1109" id="{23126467-41AB-4A0D-B209-8107676D2A46}">
            <xm:f>Q$15='Drop down Lists'!$C$2</xm:f>
            <x14:dxf>
              <font>
                <color rgb="FF001E46"/>
              </font>
              <fill>
                <patternFill>
                  <bgColor rgb="FF001E46"/>
                </patternFill>
              </fill>
              <border>
                <left style="thin">
                  <color rgb="FF001E46"/>
                </left>
                <right style="thin">
                  <color rgb="FF001E46"/>
                </right>
                <top style="thin">
                  <color rgb="FF001E46"/>
                </top>
                <bottom style="thin">
                  <color rgb="FF001E46"/>
                </bottom>
              </border>
            </x14:dxf>
          </x14:cfRule>
          <xm:sqref>R66</xm:sqref>
        </x14:conditionalFormatting>
        <x14:conditionalFormatting xmlns:xm="http://schemas.microsoft.com/office/excel/2006/main">
          <x14:cfRule type="expression" priority="1108" id="{C8476772-9DDD-40EC-B6E2-EB8FFF0DE74A}">
            <xm:f>R$15='Drop down Lists'!$C$2</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R67:R68</xm:sqref>
        </x14:conditionalFormatting>
        <x14:conditionalFormatting xmlns:xm="http://schemas.microsoft.com/office/excel/2006/main">
          <x14:cfRule type="expression" priority="1107" id="{9EF04CFF-B257-4CED-B326-4B3137E2C097}">
            <xm:f>Q$15='Drop down Lists'!$C$3</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R67:R68</xm:sqref>
        </x14:conditionalFormatting>
        <x14:conditionalFormatting xmlns:xm="http://schemas.microsoft.com/office/excel/2006/main">
          <x14:cfRule type="expression" priority="1106" id="{750F5773-001E-4022-A8C2-A810BDD66AE2}">
            <xm:f>Q$15='Drop down Lists'!$C$2</xm:f>
            <x14:dxf>
              <font>
                <color rgb="FF001E46"/>
              </font>
              <fill>
                <patternFill>
                  <bgColor rgb="FF001E46"/>
                </patternFill>
              </fill>
              <border>
                <left style="thin">
                  <color rgb="FF001E46"/>
                </left>
                <right style="thin">
                  <color rgb="FF001E46"/>
                </right>
                <top style="thin">
                  <color rgb="FF001E46"/>
                </top>
                <bottom style="thin">
                  <color rgb="FF001E46"/>
                </bottom>
              </border>
            </x14:dxf>
          </x14:cfRule>
          <xm:sqref>R67:R68</xm:sqref>
        </x14:conditionalFormatting>
        <x14:conditionalFormatting xmlns:xm="http://schemas.microsoft.com/office/excel/2006/main">
          <x14:cfRule type="expression" priority="1105" id="{4971FB49-6967-4AEC-AB11-7D3C2A070E65}">
            <xm:f>Q$15='Drop down Lists'!$C$2</xm:f>
            <x14:dxf>
              <font>
                <color rgb="FF001E46"/>
              </font>
              <fill>
                <patternFill>
                  <bgColor rgb="FF001E46"/>
                </patternFill>
              </fill>
              <border>
                <left/>
                <right/>
                <top/>
                <bottom/>
                <vertical/>
                <horizontal/>
              </border>
            </x14:dxf>
          </x14:cfRule>
          <xm:sqref>Q28:R28</xm:sqref>
        </x14:conditionalFormatting>
        <x14:conditionalFormatting xmlns:xm="http://schemas.microsoft.com/office/excel/2006/main">
          <x14:cfRule type="expression" priority="1129" stopIfTrue="1" id="{9F77CD34-FBF8-4A62-BC02-DA602D78B188}">
            <xm:f>Q$15='Drop down Lists'!$C$7</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Q22:R22 Q40:R42 Q43:Q46 R74:R78 R54:R68</xm:sqref>
        </x14:conditionalFormatting>
        <x14:conditionalFormatting xmlns:xm="http://schemas.microsoft.com/office/excel/2006/main">
          <x14:cfRule type="expression" priority="1130" id="{32370DC6-C07A-4AB4-B66B-F7BC7D4DF1F9}">
            <xm:f>Q$15='Drop down Lists'!$C$7</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R43 R46:R49 R53:R61</xm:sqref>
        </x14:conditionalFormatting>
        <x14:conditionalFormatting xmlns:xm="http://schemas.microsoft.com/office/excel/2006/main">
          <x14:cfRule type="expression" priority="1131" id="{DED4D629-1BF3-449D-AE96-DD645366EEA5}">
            <xm:f>Q$15='Drop down Lists'!$C$7</xm:f>
            <x14:dxf>
              <font>
                <color rgb="FF001E46"/>
              </font>
              <fill>
                <patternFill>
                  <fgColor rgb="FF001E46"/>
                  <bgColor rgb="FF001E46"/>
                </patternFill>
              </fill>
              <border>
                <left/>
                <right/>
                <top/>
                <bottom/>
                <vertical/>
                <horizontal/>
              </border>
            </x14:dxf>
          </x14:cfRule>
          <xm:sqref>R44</xm:sqref>
        </x14:conditionalFormatting>
        <x14:conditionalFormatting xmlns:xm="http://schemas.microsoft.com/office/excel/2006/main">
          <x14:cfRule type="expression" priority="1132" id="{E6B88BB7-F17D-492B-A715-3F14A834F6AB}">
            <xm:f>Q$15='Drop down Lists'!$C$7</xm:f>
            <x14:dxf>
              <font>
                <color rgb="FF001E46"/>
              </font>
              <fill>
                <patternFill>
                  <bgColor rgb="FF001E46"/>
                </patternFill>
              </fill>
              <border>
                <left/>
                <right/>
                <top/>
                <bottom/>
                <vertical/>
                <horizontal/>
              </border>
            </x14:dxf>
          </x14:cfRule>
          <xm:sqref>R45</xm:sqref>
        </x14:conditionalFormatting>
        <x14:conditionalFormatting xmlns:xm="http://schemas.microsoft.com/office/excel/2006/main">
          <x14:cfRule type="expression" priority="1134" id="{14707E7A-A8F1-4114-8B9C-0DF59F460D05}">
            <xm:f>Q$15='Drop down Lists'!$C$6</xm:f>
            <x14:dxf>
              <font>
                <color rgb="FF001E46"/>
              </font>
              <fill>
                <patternFill>
                  <fgColor auto="1"/>
                  <bgColor rgb="FF001E46"/>
                </patternFill>
              </fill>
              <border>
                <left style="thin">
                  <color rgb="FF001E46"/>
                </left>
                <right style="thin">
                  <color rgb="FF001E46"/>
                </right>
                <top style="thin">
                  <color rgb="FF001E46"/>
                </top>
                <bottom style="thin">
                  <color rgb="FF001E46"/>
                </bottom>
                <vertical/>
                <horizontal/>
              </border>
            </x14:dxf>
          </x14:cfRule>
          <xm:sqref>R56:R59 R65:R78</xm:sqref>
        </x14:conditionalFormatting>
        <x14:conditionalFormatting xmlns:xm="http://schemas.microsoft.com/office/excel/2006/main">
          <x14:cfRule type="expression" priority="1133" stopIfTrue="1" id="{47832105-ED02-4B4F-BB28-430FC3528120}">
            <xm:f>Q$15='Drop down Lists'!$C$5</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Q40:R42 R69:R70 R73:R78 R53:R65</xm:sqref>
        </x14:conditionalFormatting>
        <x14:conditionalFormatting xmlns:xm="http://schemas.microsoft.com/office/excel/2006/main">
          <x14:cfRule type="expression" priority="1135" id="{0AC5DDA0-FF1E-41F4-881E-8381A932D2ED}">
            <xm:f>Q$15='Drop down Lists'!$C$5</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R43 R46:R49 R53:R59</xm:sqref>
        </x14:conditionalFormatting>
        <x14:conditionalFormatting xmlns:xm="http://schemas.microsoft.com/office/excel/2006/main">
          <x14:cfRule type="expression" priority="1136" id="{A80EB0B5-96DA-41F3-A56E-1EF6CFB01ED0}">
            <xm:f>Q$15='Drop down Lists'!$C$5</xm:f>
            <x14:dxf>
              <font>
                <color rgb="FF001E46"/>
              </font>
              <fill>
                <patternFill>
                  <bgColor rgb="FF001E46"/>
                </patternFill>
              </fill>
              <border>
                <left/>
                <right/>
                <top/>
                <bottom/>
                <vertical/>
                <horizontal/>
              </border>
            </x14:dxf>
          </x14:cfRule>
          <xm:sqref>R44:R45</xm:sqref>
        </x14:conditionalFormatting>
        <x14:conditionalFormatting xmlns:xm="http://schemas.microsoft.com/office/excel/2006/main">
          <x14:cfRule type="expression" priority="1137" id="{93ECAEFE-AAFB-4CE0-9266-A73122C60E1B}">
            <xm:f>R$15='Drop down Lists'!$C$5</xm:f>
            <x14:dxf>
              <font>
                <color theme="6"/>
              </font>
              <fill>
                <patternFill>
                  <bgColor theme="6"/>
                </patternFill>
              </fill>
              <border>
                <left style="thin">
                  <color theme="6"/>
                </left>
                <right style="thin">
                  <color theme="6"/>
                </right>
                <top style="thin">
                  <color theme="6"/>
                </top>
                <bottom style="thin">
                  <color theme="6"/>
                </bottom>
                <vertical/>
                <horizontal/>
              </border>
            </x14:dxf>
          </x14:cfRule>
          <xm:sqref>R78</xm:sqref>
        </x14:conditionalFormatting>
        <x14:conditionalFormatting xmlns:xm="http://schemas.microsoft.com/office/excel/2006/main">
          <x14:cfRule type="expression" priority="1103" id="{B78BE264-BA72-4036-81F8-EC864E2426F6}">
            <xm:f>Q$15='Drop down Lists'!$C$5</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14:cfRule type="expression" priority="1104" id="{205232D1-84E4-4A61-B242-88F771FDD389}">
            <xm:f>Q$15='Drop down Lists'!$C$6</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Q43:Q46</xm:sqref>
        </x14:conditionalFormatting>
        <x14:conditionalFormatting xmlns:xm="http://schemas.microsoft.com/office/excel/2006/main">
          <x14:cfRule type="expression" priority="1102" id="{0DB8A361-10C5-4BEF-85B8-8D5E54589857}">
            <xm:f>Q$15='Drop down Lists'!$C$7</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Q53:Q59</xm:sqref>
        </x14:conditionalFormatting>
        <x14:conditionalFormatting xmlns:xm="http://schemas.microsoft.com/office/excel/2006/main">
          <x14:cfRule type="expression" priority="1100" id="{7EAA76E2-6276-40F6-B161-983F2F2C8839}">
            <xm:f>Q$15='Drop down Lists'!$C$5</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Q53:Q59</xm:sqref>
        </x14:conditionalFormatting>
        <x14:conditionalFormatting xmlns:xm="http://schemas.microsoft.com/office/excel/2006/main">
          <x14:cfRule type="expression" priority="1101" id="{221D4F74-6F23-4FD9-9E23-9A97F8A75906}">
            <xm:f>Q$15='Drop down Lists'!$C$6</xm:f>
            <x14:dxf>
              <font>
                <color theme="0"/>
              </font>
              <fill>
                <patternFill>
                  <bgColor rgb="FF004B87"/>
                </patternFill>
              </fill>
              <border>
                <left style="thin">
                  <color rgb="FF001E46"/>
                </left>
                <right style="thin">
                  <color rgb="FF001E46"/>
                </right>
                <top style="thin">
                  <color rgb="FF001E46"/>
                </top>
                <bottom style="thin">
                  <color rgb="FF001E46"/>
                </bottom>
                <vertical/>
                <horizontal/>
              </border>
            </x14:dxf>
          </x14:cfRule>
          <xm:sqref>Q53:Q55</xm:sqref>
        </x14:conditionalFormatting>
        <x14:conditionalFormatting xmlns:xm="http://schemas.microsoft.com/office/excel/2006/main">
          <x14:cfRule type="expression" priority="1099" id="{CB6B96B1-2138-4C7A-92C9-5DCB91C98CF0}">
            <xm:f>Q$15='Drop down Lists'!$C$6</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Q56:Q59</xm:sqref>
        </x14:conditionalFormatting>
        <x14:conditionalFormatting xmlns:xm="http://schemas.microsoft.com/office/excel/2006/main">
          <x14:cfRule type="expression" priority="1079" id="{4C63C0B4-77FB-46E9-A562-6CF5589D32A5}">
            <xm:f>Q$15='Drop down Lists'!$C$3</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14:cfRule type="expression" priority="1098" id="{279DB3B2-7E77-4A08-9C89-C679FBE10ACC}">
            <xm:f>Q$15='Drop down Lists'!$C$6</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Q65:Q78</xm:sqref>
        </x14:conditionalFormatting>
        <x14:conditionalFormatting xmlns:xm="http://schemas.microsoft.com/office/excel/2006/main">
          <x14:cfRule type="expression" priority="1097" id="{93383506-BCDB-4527-A2D6-30752CF16420}">
            <xm:f>Q$15='Drop down Lists'!$C$7</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Q60:Q61</xm:sqref>
        </x14:conditionalFormatting>
        <x14:conditionalFormatting xmlns:xm="http://schemas.microsoft.com/office/excel/2006/main">
          <x14:cfRule type="expression" priority="1096" stopIfTrue="1" id="{1DD7B823-903B-4EC9-BEF5-9D00EB80397E}">
            <xm:f>Q$15='Drop down Lists'!$C$7</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Q62:R64</xm:sqref>
        </x14:conditionalFormatting>
        <x14:conditionalFormatting xmlns:xm="http://schemas.microsoft.com/office/excel/2006/main">
          <x14:cfRule type="expression" priority="1095" id="{B005108B-A92D-4E03-8016-BF6D3C6F9096}">
            <xm:f>Q$15='Drop down Lists'!$C$7</xm:f>
            <x14:dxf>
              <font>
                <color rgb="FF001E46"/>
              </font>
              <fill>
                <patternFill>
                  <bgColor rgb="FF001E46"/>
                </patternFill>
              </fill>
              <border>
                <left style="thin">
                  <color rgb="FF001E46"/>
                </left>
                <right style="thin">
                  <color rgb="FF001E46"/>
                </right>
                <top style="thin">
                  <color rgb="FF001E46"/>
                </top>
                <bottom style="thin">
                  <color rgb="FF001E46"/>
                </bottom>
              </border>
            </x14:dxf>
          </x14:cfRule>
          <xm:sqref>R62:R64</xm:sqref>
        </x14:conditionalFormatting>
        <x14:conditionalFormatting xmlns:xm="http://schemas.microsoft.com/office/excel/2006/main">
          <x14:cfRule type="expression" priority="1094" id="{DD79D100-1F2C-4A27-A0C3-42D45BB041A6}">
            <xm:f>Q$15='Drop down Lists'!$C$4</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Q65:R67</xm:sqref>
        </x14:conditionalFormatting>
        <x14:conditionalFormatting xmlns:xm="http://schemas.microsoft.com/office/excel/2006/main">
          <x14:cfRule type="expression" priority="1093" id="{899B13A3-3A6C-495B-BADE-F15FCC4FC938}">
            <xm:f>Q$15='Drop down Lists'!$C$4</xm:f>
            <x14:dxf>
              <font>
                <color rgb="FF001E46"/>
              </font>
              <fill>
                <patternFill>
                  <bgColor rgb="FF001E46"/>
                </patternFill>
              </fill>
              <border>
                <left style="thin">
                  <color rgb="FF001E46"/>
                </left>
                <right style="thin">
                  <color rgb="FF001E46"/>
                </right>
                <top style="thin">
                  <color rgb="FF001E46"/>
                </top>
                <bottom style="thin">
                  <color rgb="FF001E46"/>
                </bottom>
              </border>
            </x14:dxf>
          </x14:cfRule>
          <xm:sqref>R65:R67</xm:sqref>
        </x14:conditionalFormatting>
        <x14:conditionalFormatting xmlns:xm="http://schemas.microsoft.com/office/excel/2006/main">
          <x14:cfRule type="expression" priority="1092" id="{8B669E56-77D4-4CEA-886B-48695B04CDD7}">
            <xm:f>Q$15='Drop down Lists'!$C$5</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Q60:Q64</xm:sqref>
        </x14:conditionalFormatting>
        <x14:conditionalFormatting xmlns:xm="http://schemas.microsoft.com/office/excel/2006/main">
          <x14:cfRule type="expression" priority="1091" id="{F22078F9-228D-451E-859E-B857ABC9460A}">
            <xm:f>Q$15='Drop down Lists'!$C$5</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R60:R64</xm:sqref>
        </x14:conditionalFormatting>
        <x14:conditionalFormatting xmlns:xm="http://schemas.microsoft.com/office/excel/2006/main">
          <x14:cfRule type="expression" priority="1090" id="{65D121DD-26D6-450C-86D6-AE5BA45C96D0}">
            <xm:f>Q$15='Drop down Lists'!$C$2</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Q43:Q49 Q37</xm:sqref>
        </x14:conditionalFormatting>
        <x14:conditionalFormatting xmlns:xm="http://schemas.microsoft.com/office/excel/2006/main">
          <x14:cfRule type="expression" priority="1089" stopIfTrue="1" id="{B013C2D8-BAB2-468B-B56F-57F4EBC40194}">
            <xm:f>Q$15='Drop down Lists'!$C$8</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Q43:Q49 Q60:Q62 Q73:Q78 Q65:Q68</xm:sqref>
        </x14:conditionalFormatting>
        <x14:conditionalFormatting xmlns:xm="http://schemas.microsoft.com/office/excel/2006/main">
          <x14:cfRule type="expression" priority="1088" id="{3D9AADEE-1070-4221-87C2-12C348FD8D9D}">
            <xm:f>Q$15='Drop down Lists'!$C$8</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R43:R49 R60:R62 R73:R78 R65:R68</xm:sqref>
        </x14:conditionalFormatting>
        <x14:conditionalFormatting xmlns:xm="http://schemas.microsoft.com/office/excel/2006/main">
          <x14:cfRule type="expression" priority="1087" id="{E442935A-7F6B-48E0-A89D-79CA6489814F}">
            <xm:f>Q$15='Drop down Lists'!$C$8</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Q37</xm:sqref>
        </x14:conditionalFormatting>
        <x14:conditionalFormatting xmlns:xm="http://schemas.microsoft.com/office/excel/2006/main">
          <x14:cfRule type="expression" priority="1086" id="{B4CF8E4C-1C75-4E40-AE8A-2983373E50F7}">
            <xm:f>Q$15='Drop down Lists'!$C$8</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R37</xm:sqref>
        </x14:conditionalFormatting>
        <x14:conditionalFormatting xmlns:xm="http://schemas.microsoft.com/office/excel/2006/main">
          <x14:cfRule type="expression" priority="1085" id="{E69518C3-266B-4663-A9F4-3069ED8C413D}">
            <xm:f>Q$15='Drop down Lists'!$C$8</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Q41:R41</xm:sqref>
        </x14:conditionalFormatting>
        <x14:conditionalFormatting xmlns:xm="http://schemas.microsoft.com/office/excel/2006/main">
          <x14:cfRule type="expression" priority="1084" id="{3C724097-4E91-416F-9B21-8F8ADB7C6C52}">
            <xm:f>Q$15='Drop down Lists'!$C$6</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R63:R64</xm:sqref>
        </x14:conditionalFormatting>
        <x14:conditionalFormatting xmlns:xm="http://schemas.microsoft.com/office/excel/2006/main">
          <x14:cfRule type="expression" priority="1083" id="{1E0DC6C3-F4BA-4623-B197-005BF7E636ED}">
            <xm:f>Q$15='Drop down Lists'!$C$6</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Q63:Q64</xm:sqref>
        </x14:conditionalFormatting>
        <x14:conditionalFormatting xmlns:xm="http://schemas.microsoft.com/office/excel/2006/main">
          <x14:cfRule type="expression" priority="1080" id="{7718F48B-3D83-431D-BEC5-73039048CF6D}">
            <xm:f>Q$15='Drop down Lists'!$C$7</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14:cfRule type="expression" priority="1081" id="{FBB4EDA4-BAC8-4BF6-B57D-485F82DE8A2B}">
            <xm:f>Q$15='Drop down Lists'!$C$6</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14:cfRule type="expression" priority="1082" id="{1B5C2403-17F2-4C3D-B875-00B365FB3027}">
            <xm:f>Q$15='Drop down Lists'!$C$5</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Q48:Q49</xm:sqref>
        </x14:conditionalFormatting>
        <x14:conditionalFormatting xmlns:xm="http://schemas.microsoft.com/office/excel/2006/main">
          <x14:cfRule type="expression" priority="1078" id="{C2319E40-E9BA-4346-B285-0CA67897E25E}">
            <xm:f>R$60='Drop down Lists'!$F$3</xm:f>
            <x14:dxf>
              <font>
                <color rgb="FF001E46"/>
              </font>
              <fill>
                <patternFill>
                  <bgColor rgb="FFB9D9EB"/>
                </patternFill>
              </fill>
            </x14:dxf>
          </x14:cfRule>
          <xm:sqref>R62</xm:sqref>
        </x14:conditionalFormatting>
        <x14:conditionalFormatting xmlns:xm="http://schemas.microsoft.com/office/excel/2006/main">
          <x14:cfRule type="expression" priority="1138" id="{500AAA59-2A41-4AD0-AF6F-54A9C43A1FBF}">
            <xm:f>R$76='Drop down Lists'!$F$3</xm:f>
            <x14:dxf>
              <font>
                <b/>
                <i val="0"/>
                <color rgb="FF001E46"/>
              </font>
              <fill>
                <patternFill>
                  <bgColor rgb="FFB9D9EB"/>
                </patternFill>
              </fill>
              <border>
                <left style="thin">
                  <color auto="1"/>
                </left>
                <right style="thin">
                  <color auto="1"/>
                </right>
                <top style="thin">
                  <color auto="1"/>
                </top>
                <bottom style="thin">
                  <color auto="1"/>
                </bottom>
                <vertical/>
                <horizontal/>
              </border>
            </x14:dxf>
          </x14:cfRule>
          <x14:cfRule type="expression" priority="1139" id="{1C3B284A-F852-43F2-AA16-DDC9A8385077}">
            <xm:f>R$15='Drop down Lists'!$C$7</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R78</xm:sqref>
        </x14:conditionalFormatting>
        <x14:conditionalFormatting xmlns:xm="http://schemas.microsoft.com/office/excel/2006/main">
          <x14:cfRule type="expression" priority="1060" stopIfTrue="1" id="{B3B197C0-1C68-4A97-896E-474F79739F91}">
            <xm:f>T$15='Drop down Lists'!$C$2</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T22:U27 T18:U20 U37 T40:U42 T29:U33 U69:U78 U53:U65</xm:sqref>
        </x14:conditionalFormatting>
        <x14:conditionalFormatting xmlns:xm="http://schemas.microsoft.com/office/excel/2006/main">
          <x14:cfRule type="expression" priority="1061" id="{9B0E69D9-D9C0-4FB2-A98E-D45CBA9DBB60}">
            <xm:f>T$15='Drop down Lists'!$C$3</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U65 U69:U78</xm:sqref>
        </x14:conditionalFormatting>
        <x14:conditionalFormatting xmlns:xm="http://schemas.microsoft.com/office/excel/2006/main">
          <x14:cfRule type="expression" priority="1056" id="{EC5845D1-B21A-47FB-BFB1-C61173C31457}">
            <xm:f>T$15='Drop down Lists'!$C$6</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T22:U22 T40:U42 U56:U59 U65:U78</xm:sqref>
        </x14:conditionalFormatting>
        <x14:conditionalFormatting xmlns:xm="http://schemas.microsoft.com/office/excel/2006/main">
          <x14:cfRule type="expression" priority="1058" id="{C950D3FC-EA44-4EDC-8539-394EC4966789}">
            <xm:f>T$15='Drop down Lists'!$C$2</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U43</xm:sqref>
        </x14:conditionalFormatting>
        <x14:conditionalFormatting xmlns:xm="http://schemas.microsoft.com/office/excel/2006/main">
          <x14:cfRule type="expression" priority="1057" id="{D7BC9C9F-9E0D-46E6-88F9-9D021AED88F4}">
            <xm:f>T$15='Drop down Lists'!$C$6</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U43 U46:U49</xm:sqref>
        </x14:conditionalFormatting>
        <x14:conditionalFormatting xmlns:xm="http://schemas.microsoft.com/office/excel/2006/main">
          <x14:cfRule type="expression" priority="1059" stopIfTrue="1" id="{5550ACFF-6829-4880-9F8A-5C0BC991FB48}">
            <xm:f>T$15='Drop down Lists'!$C$2</xm:f>
            <x14:dxf>
              <font>
                <color rgb="FF001E46"/>
              </font>
              <fill>
                <patternFill>
                  <bgColor rgb="FF001E46"/>
                </patternFill>
              </fill>
              <border>
                <left style="thin">
                  <color rgb="FF001E46"/>
                </left>
                <right style="thin">
                  <color rgb="FF001E46"/>
                </right>
                <top style="thin">
                  <color rgb="FF001E46"/>
                </top>
                <bottom style="thin">
                  <color rgb="FF001E46"/>
                </bottom>
              </border>
            </x14:dxf>
          </x14:cfRule>
          <xm:sqref>U37 U69:U78 U53:U65</xm:sqref>
        </x14:conditionalFormatting>
        <x14:conditionalFormatting xmlns:xm="http://schemas.microsoft.com/office/excel/2006/main">
          <x14:cfRule type="expression" priority="1055" id="{2F040FAB-A58F-496F-818F-41C704F45D4D}">
            <xm:f>T$15='Drop down Lists'!$C$2</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U46:U49</xm:sqref>
        </x14:conditionalFormatting>
        <x14:conditionalFormatting xmlns:xm="http://schemas.microsoft.com/office/excel/2006/main">
          <x14:cfRule type="expression" priority="1054" stopIfTrue="1" id="{E3A5E90F-8267-4D9B-AB06-72C6A69C8B59}">
            <xm:f>U$76='Drop down Lists'!$F$3</xm:f>
            <x14:dxf>
              <font>
                <b val="0"/>
                <i val="0"/>
                <color rgb="FF001E46"/>
              </font>
              <fill>
                <patternFill>
                  <bgColor rgb="FFB9D9EB"/>
                </patternFill>
              </fill>
              <border>
                <left style="thin">
                  <color auto="1"/>
                </left>
                <right style="thin">
                  <color auto="1"/>
                </right>
                <top style="thin">
                  <color auto="1"/>
                </top>
                <bottom style="thin">
                  <color auto="1"/>
                </bottom>
                <vertical/>
                <horizontal/>
              </border>
            </x14:dxf>
          </x14:cfRule>
          <xm:sqref>U77:U78</xm:sqref>
        </x14:conditionalFormatting>
        <x14:conditionalFormatting xmlns:xm="http://schemas.microsoft.com/office/excel/2006/main">
          <x14:cfRule type="expression" priority="1053" id="{403AE7DD-87DD-4823-831C-696C3CED000E}">
            <xm:f>U$73='Drop down Lists'!$F$3</xm:f>
            <x14:dxf>
              <font>
                <b val="0"/>
                <i val="0"/>
                <color rgb="FF001E46"/>
              </font>
              <fill>
                <patternFill>
                  <bgColor rgb="FFB9D9EB"/>
                </patternFill>
              </fill>
              <border>
                <left style="thin">
                  <color auto="1"/>
                </left>
                <right style="thin">
                  <color auto="1"/>
                </right>
                <top style="thin">
                  <color auto="1"/>
                </top>
                <bottom style="thin">
                  <color auto="1"/>
                </bottom>
                <vertical/>
                <horizontal/>
              </border>
            </x14:dxf>
          </x14:cfRule>
          <xm:sqref>U74:U75</xm:sqref>
        </x14:conditionalFormatting>
        <x14:conditionalFormatting xmlns:xm="http://schemas.microsoft.com/office/excel/2006/main">
          <x14:cfRule type="expression" priority="1052" id="{6C366B3D-E6B5-426E-90AE-151A87A453BE}">
            <xm:f>T$41='Drop down Lists'!$F$4</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T42:U42</xm:sqref>
        </x14:conditionalFormatting>
        <x14:conditionalFormatting xmlns:xm="http://schemas.microsoft.com/office/excel/2006/main">
          <x14:cfRule type="expression" priority="1051" id="{5608CE94-439A-4948-895B-26284D2FE723}">
            <xm:f>T$20='Drop down Lists'!$A$3</xm:f>
            <x14:dxf>
              <font>
                <color rgb="FF001E46"/>
              </font>
              <fill>
                <patternFill>
                  <bgColor rgb="FF001E46"/>
                </patternFill>
              </fill>
              <border>
                <left/>
                <right/>
                <top/>
                <bottom/>
                <vertical/>
                <horizontal/>
              </border>
            </x14:dxf>
          </x14:cfRule>
          <xm:sqref>T22:U22</xm:sqref>
        </x14:conditionalFormatting>
        <x14:conditionalFormatting xmlns:xm="http://schemas.microsoft.com/office/excel/2006/main">
          <x14:cfRule type="expression" priority="1050" id="{E42E243E-A3A9-4521-8892-C041C4FF8765}">
            <xm:f>T$41='Drop down Lists'!$F$3</xm:f>
            <x14:dxf>
              <font>
                <color rgb="FF001E46"/>
              </font>
              <fill>
                <patternFill>
                  <bgColor rgb="FF001E46"/>
                </patternFill>
              </fill>
              <border>
                <left/>
                <right/>
                <top/>
                <bottom/>
                <vertical/>
                <horizontal/>
              </border>
            </x14:dxf>
          </x14:cfRule>
          <xm:sqref>U43 U46:U49</xm:sqref>
        </x14:conditionalFormatting>
        <x14:conditionalFormatting xmlns:xm="http://schemas.microsoft.com/office/excel/2006/main">
          <x14:cfRule type="expression" priority="1049" id="{7858F2F9-EF69-4E78-9AE0-54D3E0020CC8}">
            <xm:f>T$15='Drop down Lists'!$C$2</xm:f>
            <x14:dxf>
              <font>
                <color rgb="FF001E46"/>
              </font>
              <fill>
                <patternFill>
                  <bgColor rgb="FF001E46"/>
                </patternFill>
              </fill>
              <border>
                <left/>
                <right/>
                <top/>
                <bottom/>
                <vertical/>
                <horizontal/>
              </border>
            </x14:dxf>
          </x14:cfRule>
          <xm:sqref>U44</xm:sqref>
        </x14:conditionalFormatting>
        <x14:conditionalFormatting xmlns:xm="http://schemas.microsoft.com/office/excel/2006/main">
          <x14:cfRule type="expression" priority="1048" id="{F737F0F7-E364-48BD-A3FA-536906F4EB2F}">
            <xm:f>T$41='Drop down Lists'!$F$3</xm:f>
            <x14:dxf>
              <font>
                <color rgb="FF001E46"/>
              </font>
              <fill>
                <patternFill>
                  <bgColor rgb="FF001E46"/>
                </patternFill>
              </fill>
              <border>
                <left/>
                <right/>
                <top/>
                <bottom/>
                <vertical/>
                <horizontal/>
              </border>
            </x14:dxf>
          </x14:cfRule>
          <xm:sqref>U44</xm:sqref>
        </x14:conditionalFormatting>
        <x14:conditionalFormatting xmlns:xm="http://schemas.microsoft.com/office/excel/2006/main">
          <x14:cfRule type="expression" priority="1047" id="{2BDE42F5-8C03-4D57-B08B-BDBCB37CC220}">
            <xm:f>T$15='Drop down Lists'!$C$2</xm:f>
            <x14:dxf>
              <font>
                <color rgb="FF001E46"/>
              </font>
              <fill>
                <patternFill>
                  <bgColor rgb="FF001E46"/>
                </patternFill>
              </fill>
              <border>
                <left/>
                <right/>
                <top/>
                <bottom/>
                <vertical/>
                <horizontal/>
              </border>
            </x14:dxf>
          </x14:cfRule>
          <xm:sqref>U45</xm:sqref>
        </x14:conditionalFormatting>
        <x14:conditionalFormatting xmlns:xm="http://schemas.microsoft.com/office/excel/2006/main">
          <x14:cfRule type="expression" priority="1046" id="{C761EB80-CF20-4B06-832C-FA0F2677806C}">
            <xm:f>T$15='Drop down Lists'!$C$6</xm:f>
            <x14:dxf>
              <font>
                <color rgb="FF001E46"/>
              </font>
              <fill>
                <patternFill>
                  <bgColor rgb="FF001E46"/>
                </patternFill>
              </fill>
              <border>
                <left/>
                <right/>
                <top/>
                <bottom/>
                <vertical/>
                <horizontal/>
              </border>
            </x14:dxf>
          </x14:cfRule>
          <xm:sqref>U44:U45</xm:sqref>
        </x14:conditionalFormatting>
        <x14:conditionalFormatting xmlns:xm="http://schemas.microsoft.com/office/excel/2006/main">
          <x14:cfRule type="expression" priority="1045" id="{394D8BEF-71E0-4BCB-910A-9E1EBA7FDC7D}">
            <xm:f>T$41='Drop down Lists'!$F$3</xm:f>
            <x14:dxf>
              <font>
                <color rgb="FF001E46"/>
              </font>
              <fill>
                <patternFill>
                  <bgColor rgb="FF001E46"/>
                </patternFill>
              </fill>
              <border>
                <left/>
                <right/>
                <top/>
                <bottom/>
                <vertical/>
                <horizontal/>
              </border>
            </x14:dxf>
          </x14:cfRule>
          <xm:sqref>U45</xm:sqref>
        </x14:conditionalFormatting>
        <x14:conditionalFormatting xmlns:xm="http://schemas.microsoft.com/office/excel/2006/main">
          <x14:cfRule type="expression" priority="1044" id="{D1D9B0C2-639B-4E18-917C-9DD327E49863}">
            <xm:f>T$15='Drop down Lists'!$C$2</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U66 T53:T78</xm:sqref>
        </x14:conditionalFormatting>
        <x14:conditionalFormatting xmlns:xm="http://schemas.microsoft.com/office/excel/2006/main">
          <x14:cfRule type="expression" priority="1043" id="{E00E0AE1-1D40-41F0-8C60-D94C030239AA}">
            <xm:f>T$15='Drop down Lists'!$C$3</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U66</xm:sqref>
        </x14:conditionalFormatting>
        <x14:conditionalFormatting xmlns:xm="http://schemas.microsoft.com/office/excel/2006/main">
          <x14:cfRule type="expression" priority="1042" id="{847116A9-BAB7-409F-991E-B55CB9979BEB}">
            <xm:f>T$15='Drop down Lists'!$C$2</xm:f>
            <x14:dxf>
              <font>
                <color rgb="FF001E46"/>
              </font>
              <fill>
                <patternFill>
                  <bgColor rgb="FF001E46"/>
                </patternFill>
              </fill>
              <border>
                <left style="thin">
                  <color rgb="FF001E46"/>
                </left>
                <right style="thin">
                  <color rgb="FF001E46"/>
                </right>
                <top style="thin">
                  <color rgb="FF001E46"/>
                </top>
                <bottom style="thin">
                  <color rgb="FF001E46"/>
                </bottom>
              </border>
            </x14:dxf>
          </x14:cfRule>
          <xm:sqref>U66</xm:sqref>
        </x14:conditionalFormatting>
        <x14:conditionalFormatting xmlns:xm="http://schemas.microsoft.com/office/excel/2006/main">
          <x14:cfRule type="expression" priority="1041" id="{43C06312-B4F8-412D-B516-E9778C610227}">
            <xm:f>U$15='Drop down Lists'!$C$2</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U67:U68</xm:sqref>
        </x14:conditionalFormatting>
        <x14:conditionalFormatting xmlns:xm="http://schemas.microsoft.com/office/excel/2006/main">
          <x14:cfRule type="expression" priority="1040" id="{F002F834-39AE-4378-97BE-94FD6B5E5EFD}">
            <xm:f>T$15='Drop down Lists'!$C$3</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U67:U68</xm:sqref>
        </x14:conditionalFormatting>
        <x14:conditionalFormatting xmlns:xm="http://schemas.microsoft.com/office/excel/2006/main">
          <x14:cfRule type="expression" priority="1039" id="{9D6EB270-D75E-4FEB-824D-D7F716C10577}">
            <xm:f>T$15='Drop down Lists'!$C$2</xm:f>
            <x14:dxf>
              <font>
                <color rgb="FF001E46"/>
              </font>
              <fill>
                <patternFill>
                  <bgColor rgb="FF001E46"/>
                </patternFill>
              </fill>
              <border>
                <left style="thin">
                  <color rgb="FF001E46"/>
                </left>
                <right style="thin">
                  <color rgb="FF001E46"/>
                </right>
                <top style="thin">
                  <color rgb="FF001E46"/>
                </top>
                <bottom style="thin">
                  <color rgb="FF001E46"/>
                </bottom>
              </border>
            </x14:dxf>
          </x14:cfRule>
          <xm:sqref>U67:U68</xm:sqref>
        </x14:conditionalFormatting>
        <x14:conditionalFormatting xmlns:xm="http://schemas.microsoft.com/office/excel/2006/main">
          <x14:cfRule type="expression" priority="1038" id="{A728000D-71C4-4313-B1C3-C610433C5EAC}">
            <xm:f>T$15='Drop down Lists'!$C$2</xm:f>
            <x14:dxf>
              <font>
                <color rgb="FF001E46"/>
              </font>
              <fill>
                <patternFill>
                  <bgColor rgb="FF001E46"/>
                </patternFill>
              </fill>
              <border>
                <left/>
                <right/>
                <top/>
                <bottom/>
                <vertical/>
                <horizontal/>
              </border>
            </x14:dxf>
          </x14:cfRule>
          <xm:sqref>T28:U28</xm:sqref>
        </x14:conditionalFormatting>
        <x14:conditionalFormatting xmlns:xm="http://schemas.microsoft.com/office/excel/2006/main">
          <x14:cfRule type="expression" priority="1062" stopIfTrue="1" id="{B293D4E6-F6EB-4A0A-87D2-EBF29F81384C}">
            <xm:f>T$15='Drop down Lists'!$C$7</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T22:U22 T40:U42 T43:T46 U74:U78 U54:U68</xm:sqref>
        </x14:conditionalFormatting>
        <x14:conditionalFormatting xmlns:xm="http://schemas.microsoft.com/office/excel/2006/main">
          <x14:cfRule type="expression" priority="1063" id="{E4FE6B15-156D-4B24-810A-61EF4488C354}">
            <xm:f>T$15='Drop down Lists'!$C$7</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U43 U46:U49 U53:U61</xm:sqref>
        </x14:conditionalFormatting>
        <x14:conditionalFormatting xmlns:xm="http://schemas.microsoft.com/office/excel/2006/main">
          <x14:cfRule type="expression" priority="1064" id="{EAABC609-AA5C-4C07-AA29-44D4322B4F6F}">
            <xm:f>T$15='Drop down Lists'!$C$7</xm:f>
            <x14:dxf>
              <font>
                <color rgb="FF001E46"/>
              </font>
              <fill>
                <patternFill>
                  <fgColor rgb="FF001E46"/>
                  <bgColor rgb="FF001E46"/>
                </patternFill>
              </fill>
              <border>
                <left/>
                <right/>
                <top/>
                <bottom/>
                <vertical/>
                <horizontal/>
              </border>
            </x14:dxf>
          </x14:cfRule>
          <xm:sqref>U44</xm:sqref>
        </x14:conditionalFormatting>
        <x14:conditionalFormatting xmlns:xm="http://schemas.microsoft.com/office/excel/2006/main">
          <x14:cfRule type="expression" priority="1065" id="{6A747691-711A-4300-9DD4-9D030F474936}">
            <xm:f>T$15='Drop down Lists'!$C$7</xm:f>
            <x14:dxf>
              <font>
                <color rgb="FF001E46"/>
              </font>
              <fill>
                <patternFill>
                  <bgColor rgb="FF001E46"/>
                </patternFill>
              </fill>
              <border>
                <left/>
                <right/>
                <top/>
                <bottom/>
                <vertical/>
                <horizontal/>
              </border>
            </x14:dxf>
          </x14:cfRule>
          <xm:sqref>U45</xm:sqref>
        </x14:conditionalFormatting>
        <x14:conditionalFormatting xmlns:xm="http://schemas.microsoft.com/office/excel/2006/main">
          <x14:cfRule type="expression" priority="1067" id="{760A513A-7B96-4D8A-B5CD-69C8AE168724}">
            <xm:f>T$15='Drop down Lists'!$C$6</xm:f>
            <x14:dxf>
              <font>
                <color rgb="FF001E46"/>
              </font>
              <fill>
                <patternFill>
                  <fgColor auto="1"/>
                  <bgColor rgb="FF001E46"/>
                </patternFill>
              </fill>
              <border>
                <left style="thin">
                  <color rgb="FF001E46"/>
                </left>
                <right style="thin">
                  <color rgb="FF001E46"/>
                </right>
                <top style="thin">
                  <color rgb="FF001E46"/>
                </top>
                <bottom style="thin">
                  <color rgb="FF001E46"/>
                </bottom>
                <vertical/>
                <horizontal/>
              </border>
            </x14:dxf>
          </x14:cfRule>
          <xm:sqref>U56:U59 U65:U78</xm:sqref>
        </x14:conditionalFormatting>
        <x14:conditionalFormatting xmlns:xm="http://schemas.microsoft.com/office/excel/2006/main">
          <x14:cfRule type="expression" priority="1066" stopIfTrue="1" id="{3D210BAD-9DD0-4D32-86E5-B76EF1033F13}">
            <xm:f>T$15='Drop down Lists'!$C$5</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T40:U42 U69:U70 U73:U78 U53:U65</xm:sqref>
        </x14:conditionalFormatting>
        <x14:conditionalFormatting xmlns:xm="http://schemas.microsoft.com/office/excel/2006/main">
          <x14:cfRule type="expression" priority="1068" id="{C88007B1-6DBA-4EB2-8CF4-951968A44A76}">
            <xm:f>T$15='Drop down Lists'!$C$5</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U43 U46:U49 U53:U59</xm:sqref>
        </x14:conditionalFormatting>
        <x14:conditionalFormatting xmlns:xm="http://schemas.microsoft.com/office/excel/2006/main">
          <x14:cfRule type="expression" priority="1069" id="{1E44E674-86EA-4F6D-B5EE-D375B4970188}">
            <xm:f>T$15='Drop down Lists'!$C$5</xm:f>
            <x14:dxf>
              <font>
                <color rgb="FF001E46"/>
              </font>
              <fill>
                <patternFill>
                  <bgColor rgb="FF001E46"/>
                </patternFill>
              </fill>
              <border>
                <left/>
                <right/>
                <top/>
                <bottom/>
                <vertical/>
                <horizontal/>
              </border>
            </x14:dxf>
          </x14:cfRule>
          <xm:sqref>U44:U45</xm:sqref>
        </x14:conditionalFormatting>
        <x14:conditionalFormatting xmlns:xm="http://schemas.microsoft.com/office/excel/2006/main">
          <x14:cfRule type="expression" priority="1070" id="{7114AF9B-4049-4DE6-90B2-591F766BEFC2}">
            <xm:f>U$15='Drop down Lists'!$C$5</xm:f>
            <x14:dxf>
              <font>
                <color theme="6"/>
              </font>
              <fill>
                <patternFill>
                  <bgColor theme="6"/>
                </patternFill>
              </fill>
              <border>
                <left style="thin">
                  <color theme="6"/>
                </left>
                <right style="thin">
                  <color theme="6"/>
                </right>
                <top style="thin">
                  <color theme="6"/>
                </top>
                <bottom style="thin">
                  <color theme="6"/>
                </bottom>
                <vertical/>
                <horizontal/>
              </border>
            </x14:dxf>
          </x14:cfRule>
          <xm:sqref>U78</xm:sqref>
        </x14:conditionalFormatting>
        <x14:conditionalFormatting xmlns:xm="http://schemas.microsoft.com/office/excel/2006/main">
          <x14:cfRule type="expression" priority="1036" id="{76E32A16-42F9-47C4-9DAE-6A4C0AFAEFCC}">
            <xm:f>T$15='Drop down Lists'!$C$5</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14:cfRule type="expression" priority="1037" id="{13E44033-9B72-4B16-AEE6-60D612D19E39}">
            <xm:f>T$15='Drop down Lists'!$C$6</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T43:T46</xm:sqref>
        </x14:conditionalFormatting>
        <x14:conditionalFormatting xmlns:xm="http://schemas.microsoft.com/office/excel/2006/main">
          <x14:cfRule type="expression" priority="1035" id="{7D7017F6-786E-4741-8644-43A4D2219EE1}">
            <xm:f>T$15='Drop down Lists'!$C$7</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T53:T59</xm:sqref>
        </x14:conditionalFormatting>
        <x14:conditionalFormatting xmlns:xm="http://schemas.microsoft.com/office/excel/2006/main">
          <x14:cfRule type="expression" priority="1033" id="{E51E9EF8-FA6F-4AFB-9BAE-B857E444991D}">
            <xm:f>T$15='Drop down Lists'!$C$5</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T53:T59</xm:sqref>
        </x14:conditionalFormatting>
        <x14:conditionalFormatting xmlns:xm="http://schemas.microsoft.com/office/excel/2006/main">
          <x14:cfRule type="expression" priority="1034" id="{38C852F5-569C-43F1-A7D5-C32F444D84C2}">
            <xm:f>T$15='Drop down Lists'!$C$6</xm:f>
            <x14:dxf>
              <font>
                <color theme="0"/>
              </font>
              <fill>
                <patternFill>
                  <bgColor rgb="FF004B87"/>
                </patternFill>
              </fill>
              <border>
                <left style="thin">
                  <color rgb="FF001E46"/>
                </left>
                <right style="thin">
                  <color rgb="FF001E46"/>
                </right>
                <top style="thin">
                  <color rgb="FF001E46"/>
                </top>
                <bottom style="thin">
                  <color rgb="FF001E46"/>
                </bottom>
                <vertical/>
                <horizontal/>
              </border>
            </x14:dxf>
          </x14:cfRule>
          <xm:sqref>T53:T55</xm:sqref>
        </x14:conditionalFormatting>
        <x14:conditionalFormatting xmlns:xm="http://schemas.microsoft.com/office/excel/2006/main">
          <x14:cfRule type="expression" priority="1032" id="{CDB74199-0921-4CDE-A154-700A4B974465}">
            <xm:f>T$15='Drop down Lists'!$C$6</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T56:T59</xm:sqref>
        </x14:conditionalFormatting>
        <x14:conditionalFormatting xmlns:xm="http://schemas.microsoft.com/office/excel/2006/main">
          <x14:cfRule type="expression" priority="1012" id="{C4082064-6F5A-4AA1-B58E-1307F89769B0}">
            <xm:f>T$15='Drop down Lists'!$C$3</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14:cfRule type="expression" priority="1031" id="{63E8B400-6AE3-476D-99B9-3F0363BD1DD8}">
            <xm:f>T$15='Drop down Lists'!$C$6</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T65:T78</xm:sqref>
        </x14:conditionalFormatting>
        <x14:conditionalFormatting xmlns:xm="http://schemas.microsoft.com/office/excel/2006/main">
          <x14:cfRule type="expression" priority="1030" id="{0C356549-DC45-4BDA-939F-98F9AED43A47}">
            <xm:f>T$15='Drop down Lists'!$C$7</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T60:T61</xm:sqref>
        </x14:conditionalFormatting>
        <x14:conditionalFormatting xmlns:xm="http://schemas.microsoft.com/office/excel/2006/main">
          <x14:cfRule type="expression" priority="1029" stopIfTrue="1" id="{E02BD762-C6D5-4B8C-BB21-1F1209F60F9E}">
            <xm:f>T$15='Drop down Lists'!$C$7</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T62:U64</xm:sqref>
        </x14:conditionalFormatting>
        <x14:conditionalFormatting xmlns:xm="http://schemas.microsoft.com/office/excel/2006/main">
          <x14:cfRule type="expression" priority="1028" id="{A42F0CC2-8AE6-40B9-AC9F-1E9A1F54D95D}">
            <xm:f>T$15='Drop down Lists'!$C$7</xm:f>
            <x14:dxf>
              <font>
                <color rgb="FF001E46"/>
              </font>
              <fill>
                <patternFill>
                  <bgColor rgb="FF001E46"/>
                </patternFill>
              </fill>
              <border>
                <left style="thin">
                  <color rgb="FF001E46"/>
                </left>
                <right style="thin">
                  <color rgb="FF001E46"/>
                </right>
                <top style="thin">
                  <color rgb="FF001E46"/>
                </top>
                <bottom style="thin">
                  <color rgb="FF001E46"/>
                </bottom>
              </border>
            </x14:dxf>
          </x14:cfRule>
          <xm:sqref>U62:U64</xm:sqref>
        </x14:conditionalFormatting>
        <x14:conditionalFormatting xmlns:xm="http://schemas.microsoft.com/office/excel/2006/main">
          <x14:cfRule type="expression" priority="1027" id="{288E6C0D-7214-455D-B4F7-34D284970DC9}">
            <xm:f>T$15='Drop down Lists'!$C$4</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T65:U67</xm:sqref>
        </x14:conditionalFormatting>
        <x14:conditionalFormatting xmlns:xm="http://schemas.microsoft.com/office/excel/2006/main">
          <x14:cfRule type="expression" priority="1026" id="{8DEF58F2-279D-4C94-88B7-AB42EADD5CBA}">
            <xm:f>T$15='Drop down Lists'!$C$4</xm:f>
            <x14:dxf>
              <font>
                <color rgb="FF001E46"/>
              </font>
              <fill>
                <patternFill>
                  <bgColor rgb="FF001E46"/>
                </patternFill>
              </fill>
              <border>
                <left style="thin">
                  <color rgb="FF001E46"/>
                </left>
                <right style="thin">
                  <color rgb="FF001E46"/>
                </right>
                <top style="thin">
                  <color rgb="FF001E46"/>
                </top>
                <bottom style="thin">
                  <color rgb="FF001E46"/>
                </bottom>
              </border>
            </x14:dxf>
          </x14:cfRule>
          <xm:sqref>U65:U67</xm:sqref>
        </x14:conditionalFormatting>
        <x14:conditionalFormatting xmlns:xm="http://schemas.microsoft.com/office/excel/2006/main">
          <x14:cfRule type="expression" priority="1025" id="{9C902ED8-F44C-4FF4-98D8-9F3BC440D344}">
            <xm:f>T$15='Drop down Lists'!$C$5</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T60:T64</xm:sqref>
        </x14:conditionalFormatting>
        <x14:conditionalFormatting xmlns:xm="http://schemas.microsoft.com/office/excel/2006/main">
          <x14:cfRule type="expression" priority="1024" id="{1C75B988-3D7E-49D7-9DF9-9F0558017E5C}">
            <xm:f>T$15='Drop down Lists'!$C$5</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U60:U64</xm:sqref>
        </x14:conditionalFormatting>
        <x14:conditionalFormatting xmlns:xm="http://schemas.microsoft.com/office/excel/2006/main">
          <x14:cfRule type="expression" priority="1023" id="{3CE14DB9-6BFC-4F0E-B532-3B53101A1464}">
            <xm:f>T$15='Drop down Lists'!$C$2</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T43:T49 T37</xm:sqref>
        </x14:conditionalFormatting>
        <x14:conditionalFormatting xmlns:xm="http://schemas.microsoft.com/office/excel/2006/main">
          <x14:cfRule type="expression" priority="1022" stopIfTrue="1" id="{8BEEC357-EEA8-494E-960E-8A1D02078CB6}">
            <xm:f>T$15='Drop down Lists'!$C$8</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T43:T49 T60:T62 T73:T78 T65:T68</xm:sqref>
        </x14:conditionalFormatting>
        <x14:conditionalFormatting xmlns:xm="http://schemas.microsoft.com/office/excel/2006/main">
          <x14:cfRule type="expression" priority="1021" id="{EA0D1B21-3224-478F-BC03-7F7E3D9C6496}">
            <xm:f>T$15='Drop down Lists'!$C$8</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U43:U49 U60:U62 U73:U78 U65:U68</xm:sqref>
        </x14:conditionalFormatting>
        <x14:conditionalFormatting xmlns:xm="http://schemas.microsoft.com/office/excel/2006/main">
          <x14:cfRule type="expression" priority="1020" id="{2726A9CC-D54D-4835-A0D4-0A23162A9FAB}">
            <xm:f>T$15='Drop down Lists'!$C$8</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T37</xm:sqref>
        </x14:conditionalFormatting>
        <x14:conditionalFormatting xmlns:xm="http://schemas.microsoft.com/office/excel/2006/main">
          <x14:cfRule type="expression" priority="1019" id="{7EE2663C-FA2B-42EA-86A0-0C2928AA7494}">
            <xm:f>T$15='Drop down Lists'!$C$8</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U37</xm:sqref>
        </x14:conditionalFormatting>
        <x14:conditionalFormatting xmlns:xm="http://schemas.microsoft.com/office/excel/2006/main">
          <x14:cfRule type="expression" priority="1018" id="{B124B0FE-E8B8-40DC-BBC1-F57C13AD2709}">
            <xm:f>T$15='Drop down Lists'!$C$8</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T41:U41</xm:sqref>
        </x14:conditionalFormatting>
        <x14:conditionalFormatting xmlns:xm="http://schemas.microsoft.com/office/excel/2006/main">
          <x14:cfRule type="expression" priority="1017" id="{7E6BEFAA-CD2F-4909-A5D6-4ED43636C902}">
            <xm:f>T$15='Drop down Lists'!$C$6</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U63:U64</xm:sqref>
        </x14:conditionalFormatting>
        <x14:conditionalFormatting xmlns:xm="http://schemas.microsoft.com/office/excel/2006/main">
          <x14:cfRule type="expression" priority="1016" id="{7ECF39BB-425B-447C-A639-6A62EC8FB157}">
            <xm:f>T$15='Drop down Lists'!$C$6</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T63:T64</xm:sqref>
        </x14:conditionalFormatting>
        <x14:conditionalFormatting xmlns:xm="http://schemas.microsoft.com/office/excel/2006/main">
          <x14:cfRule type="expression" priority="1013" id="{DBE55CBF-8717-439C-AF6A-73B9D303FA9E}">
            <xm:f>T$15='Drop down Lists'!$C$7</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14:cfRule type="expression" priority="1014" id="{D3FA7CBE-392D-48EB-8263-B4CC7F384477}">
            <xm:f>T$15='Drop down Lists'!$C$6</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14:cfRule type="expression" priority="1015" id="{A844E7B2-3EF4-4D43-BFAB-50D151524152}">
            <xm:f>T$15='Drop down Lists'!$C$5</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T48:T49</xm:sqref>
        </x14:conditionalFormatting>
        <x14:conditionalFormatting xmlns:xm="http://schemas.microsoft.com/office/excel/2006/main">
          <x14:cfRule type="expression" priority="1011" id="{CD225D0B-2421-447A-B4D7-06CA352A4656}">
            <xm:f>U$60='Drop down Lists'!$F$3</xm:f>
            <x14:dxf>
              <font>
                <color rgb="FF001E46"/>
              </font>
              <fill>
                <patternFill>
                  <bgColor rgb="FFB9D9EB"/>
                </patternFill>
              </fill>
            </x14:dxf>
          </x14:cfRule>
          <xm:sqref>U62</xm:sqref>
        </x14:conditionalFormatting>
        <x14:conditionalFormatting xmlns:xm="http://schemas.microsoft.com/office/excel/2006/main">
          <x14:cfRule type="expression" priority="1071" id="{7C9ED7B0-05B3-4B2D-B481-9F728EA45FCA}">
            <xm:f>U$76='Drop down Lists'!$F$3</xm:f>
            <x14:dxf>
              <font>
                <b/>
                <i val="0"/>
                <color rgb="FF001E46"/>
              </font>
              <fill>
                <patternFill>
                  <bgColor rgb="FFB9D9EB"/>
                </patternFill>
              </fill>
              <border>
                <left style="thin">
                  <color auto="1"/>
                </left>
                <right style="thin">
                  <color auto="1"/>
                </right>
                <top style="thin">
                  <color auto="1"/>
                </top>
                <bottom style="thin">
                  <color auto="1"/>
                </bottom>
                <vertical/>
                <horizontal/>
              </border>
            </x14:dxf>
          </x14:cfRule>
          <x14:cfRule type="expression" priority="1072" id="{7340C8AD-AB06-424B-B7AD-8F9443BA3E15}">
            <xm:f>U$15='Drop down Lists'!$C$7</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U78</xm:sqref>
        </x14:conditionalFormatting>
        <x14:conditionalFormatting xmlns:xm="http://schemas.microsoft.com/office/excel/2006/main">
          <x14:cfRule type="expression" priority="993" stopIfTrue="1" id="{1E08CFBD-27DA-4CDF-861B-CB04490629D0}">
            <xm:f>W$15='Drop down Lists'!$C$2</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W22:X27 W18:X20 X37 W40:X42 W29:X33 X69:X78 X53:X65</xm:sqref>
        </x14:conditionalFormatting>
        <x14:conditionalFormatting xmlns:xm="http://schemas.microsoft.com/office/excel/2006/main">
          <x14:cfRule type="expression" priority="994" id="{3C073F00-065F-4C8F-A77C-2068F50167D6}">
            <xm:f>W$15='Drop down Lists'!$C$3</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X65 X69:X78</xm:sqref>
        </x14:conditionalFormatting>
        <x14:conditionalFormatting xmlns:xm="http://schemas.microsoft.com/office/excel/2006/main">
          <x14:cfRule type="expression" priority="989" id="{BCB8CFA2-CDD8-4218-83AD-2653768114AF}">
            <xm:f>W$15='Drop down Lists'!$C$6</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W22:X22 W40:X42 X56:X59 X65:X78</xm:sqref>
        </x14:conditionalFormatting>
        <x14:conditionalFormatting xmlns:xm="http://schemas.microsoft.com/office/excel/2006/main">
          <x14:cfRule type="expression" priority="991" id="{E1ED9B96-DBCF-4A87-BE72-3566FBCC8B82}">
            <xm:f>W$15='Drop down Lists'!$C$2</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X43</xm:sqref>
        </x14:conditionalFormatting>
        <x14:conditionalFormatting xmlns:xm="http://schemas.microsoft.com/office/excel/2006/main">
          <x14:cfRule type="expression" priority="990" id="{E06F5F34-9170-4365-9759-560CCA057A08}">
            <xm:f>W$15='Drop down Lists'!$C$6</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X43 X46:X49</xm:sqref>
        </x14:conditionalFormatting>
        <x14:conditionalFormatting xmlns:xm="http://schemas.microsoft.com/office/excel/2006/main">
          <x14:cfRule type="expression" priority="992" stopIfTrue="1" id="{553B6EB1-5616-40A6-9514-B76FAFDACC8D}">
            <xm:f>W$15='Drop down Lists'!$C$2</xm:f>
            <x14:dxf>
              <font>
                <color rgb="FF001E46"/>
              </font>
              <fill>
                <patternFill>
                  <bgColor rgb="FF001E46"/>
                </patternFill>
              </fill>
              <border>
                <left style="thin">
                  <color rgb="FF001E46"/>
                </left>
                <right style="thin">
                  <color rgb="FF001E46"/>
                </right>
                <top style="thin">
                  <color rgb="FF001E46"/>
                </top>
                <bottom style="thin">
                  <color rgb="FF001E46"/>
                </bottom>
              </border>
            </x14:dxf>
          </x14:cfRule>
          <xm:sqref>X37 X69:X78 X53:X65</xm:sqref>
        </x14:conditionalFormatting>
        <x14:conditionalFormatting xmlns:xm="http://schemas.microsoft.com/office/excel/2006/main">
          <x14:cfRule type="expression" priority="988" id="{C5BE9B2A-A9D0-4009-853A-2B015B03F3CC}">
            <xm:f>W$15='Drop down Lists'!$C$2</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X46:X49</xm:sqref>
        </x14:conditionalFormatting>
        <x14:conditionalFormatting xmlns:xm="http://schemas.microsoft.com/office/excel/2006/main">
          <x14:cfRule type="expression" priority="987" stopIfTrue="1" id="{DD99CB59-F75B-4857-96CE-F0D98DB675DE}">
            <xm:f>X$76='Drop down Lists'!$F$3</xm:f>
            <x14:dxf>
              <font>
                <b val="0"/>
                <i val="0"/>
                <color rgb="FF001E46"/>
              </font>
              <fill>
                <patternFill>
                  <bgColor rgb="FFB9D9EB"/>
                </patternFill>
              </fill>
              <border>
                <left style="thin">
                  <color auto="1"/>
                </left>
                <right style="thin">
                  <color auto="1"/>
                </right>
                <top style="thin">
                  <color auto="1"/>
                </top>
                <bottom style="thin">
                  <color auto="1"/>
                </bottom>
                <vertical/>
                <horizontal/>
              </border>
            </x14:dxf>
          </x14:cfRule>
          <xm:sqref>X77:X78</xm:sqref>
        </x14:conditionalFormatting>
        <x14:conditionalFormatting xmlns:xm="http://schemas.microsoft.com/office/excel/2006/main">
          <x14:cfRule type="expression" priority="986" id="{A89B77F5-AEFF-4F55-84E9-9CC3CDABE3FE}">
            <xm:f>X$73='Drop down Lists'!$F$3</xm:f>
            <x14:dxf>
              <font>
                <b val="0"/>
                <i val="0"/>
                <color rgb="FF001E46"/>
              </font>
              <fill>
                <patternFill>
                  <bgColor rgb="FFB9D9EB"/>
                </patternFill>
              </fill>
              <border>
                <left style="thin">
                  <color auto="1"/>
                </left>
                <right style="thin">
                  <color auto="1"/>
                </right>
                <top style="thin">
                  <color auto="1"/>
                </top>
                <bottom style="thin">
                  <color auto="1"/>
                </bottom>
                <vertical/>
                <horizontal/>
              </border>
            </x14:dxf>
          </x14:cfRule>
          <xm:sqref>X74:X75</xm:sqref>
        </x14:conditionalFormatting>
        <x14:conditionalFormatting xmlns:xm="http://schemas.microsoft.com/office/excel/2006/main">
          <x14:cfRule type="expression" priority="985" id="{40FB587D-17C6-46C9-BE8E-C587F9A52E57}">
            <xm:f>W$41='Drop down Lists'!$F$4</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W42:X42</xm:sqref>
        </x14:conditionalFormatting>
        <x14:conditionalFormatting xmlns:xm="http://schemas.microsoft.com/office/excel/2006/main">
          <x14:cfRule type="expression" priority="984" id="{151BDF5B-D5AA-49F2-8352-7054322F2C54}">
            <xm:f>W$20='Drop down Lists'!$A$3</xm:f>
            <x14:dxf>
              <font>
                <color rgb="FF001E46"/>
              </font>
              <fill>
                <patternFill>
                  <bgColor rgb="FF001E46"/>
                </patternFill>
              </fill>
              <border>
                <left/>
                <right/>
                <top/>
                <bottom/>
                <vertical/>
                <horizontal/>
              </border>
            </x14:dxf>
          </x14:cfRule>
          <xm:sqref>W22:X22</xm:sqref>
        </x14:conditionalFormatting>
        <x14:conditionalFormatting xmlns:xm="http://schemas.microsoft.com/office/excel/2006/main">
          <x14:cfRule type="expression" priority="983" id="{C63686E9-217C-4D76-85E4-015542ED900E}">
            <xm:f>W$41='Drop down Lists'!$F$3</xm:f>
            <x14:dxf>
              <font>
                <color rgb="FF001E46"/>
              </font>
              <fill>
                <patternFill>
                  <bgColor rgb="FF001E46"/>
                </patternFill>
              </fill>
              <border>
                <left/>
                <right/>
                <top/>
                <bottom/>
                <vertical/>
                <horizontal/>
              </border>
            </x14:dxf>
          </x14:cfRule>
          <xm:sqref>X43 X46:X49</xm:sqref>
        </x14:conditionalFormatting>
        <x14:conditionalFormatting xmlns:xm="http://schemas.microsoft.com/office/excel/2006/main">
          <x14:cfRule type="expression" priority="982" id="{CF64DDCF-9592-4835-B76D-F3777E3AD87F}">
            <xm:f>W$15='Drop down Lists'!$C$2</xm:f>
            <x14:dxf>
              <font>
                <color rgb="FF001E46"/>
              </font>
              <fill>
                <patternFill>
                  <bgColor rgb="FF001E46"/>
                </patternFill>
              </fill>
              <border>
                <left/>
                <right/>
                <top/>
                <bottom/>
                <vertical/>
                <horizontal/>
              </border>
            </x14:dxf>
          </x14:cfRule>
          <xm:sqref>X44</xm:sqref>
        </x14:conditionalFormatting>
        <x14:conditionalFormatting xmlns:xm="http://schemas.microsoft.com/office/excel/2006/main">
          <x14:cfRule type="expression" priority="981" id="{AC10D61B-6B5F-4D59-A0D9-831021B9C443}">
            <xm:f>W$41='Drop down Lists'!$F$3</xm:f>
            <x14:dxf>
              <font>
                <color rgb="FF001E46"/>
              </font>
              <fill>
                <patternFill>
                  <bgColor rgb="FF001E46"/>
                </patternFill>
              </fill>
              <border>
                <left/>
                <right/>
                <top/>
                <bottom/>
                <vertical/>
                <horizontal/>
              </border>
            </x14:dxf>
          </x14:cfRule>
          <xm:sqref>X44</xm:sqref>
        </x14:conditionalFormatting>
        <x14:conditionalFormatting xmlns:xm="http://schemas.microsoft.com/office/excel/2006/main">
          <x14:cfRule type="expression" priority="980" id="{B73851A7-AFB6-441B-8CBB-3122E948CB6F}">
            <xm:f>W$15='Drop down Lists'!$C$2</xm:f>
            <x14:dxf>
              <font>
                <color rgb="FF001E46"/>
              </font>
              <fill>
                <patternFill>
                  <bgColor rgb="FF001E46"/>
                </patternFill>
              </fill>
              <border>
                <left/>
                <right/>
                <top/>
                <bottom/>
                <vertical/>
                <horizontal/>
              </border>
            </x14:dxf>
          </x14:cfRule>
          <xm:sqref>X45</xm:sqref>
        </x14:conditionalFormatting>
        <x14:conditionalFormatting xmlns:xm="http://schemas.microsoft.com/office/excel/2006/main">
          <x14:cfRule type="expression" priority="979" id="{ACC5A60B-64BC-43F0-94E3-3801E319E47D}">
            <xm:f>W$15='Drop down Lists'!$C$6</xm:f>
            <x14:dxf>
              <font>
                <color rgb="FF001E46"/>
              </font>
              <fill>
                <patternFill>
                  <bgColor rgb="FF001E46"/>
                </patternFill>
              </fill>
              <border>
                <left/>
                <right/>
                <top/>
                <bottom/>
                <vertical/>
                <horizontal/>
              </border>
            </x14:dxf>
          </x14:cfRule>
          <xm:sqref>X44:X45</xm:sqref>
        </x14:conditionalFormatting>
        <x14:conditionalFormatting xmlns:xm="http://schemas.microsoft.com/office/excel/2006/main">
          <x14:cfRule type="expression" priority="978" id="{4FCE136D-4574-4057-AE66-F82AD597646C}">
            <xm:f>W$41='Drop down Lists'!$F$3</xm:f>
            <x14:dxf>
              <font>
                <color rgb="FF001E46"/>
              </font>
              <fill>
                <patternFill>
                  <bgColor rgb="FF001E46"/>
                </patternFill>
              </fill>
              <border>
                <left/>
                <right/>
                <top/>
                <bottom/>
                <vertical/>
                <horizontal/>
              </border>
            </x14:dxf>
          </x14:cfRule>
          <xm:sqref>X45</xm:sqref>
        </x14:conditionalFormatting>
        <x14:conditionalFormatting xmlns:xm="http://schemas.microsoft.com/office/excel/2006/main">
          <x14:cfRule type="expression" priority="977" id="{6504DECA-DC99-47F8-B6E9-CDDD17762F23}">
            <xm:f>W$15='Drop down Lists'!$C$2</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X66 W53:W78</xm:sqref>
        </x14:conditionalFormatting>
        <x14:conditionalFormatting xmlns:xm="http://schemas.microsoft.com/office/excel/2006/main">
          <x14:cfRule type="expression" priority="976" id="{9D3C3823-6539-4A3C-A9B7-9251E6040FA1}">
            <xm:f>W$15='Drop down Lists'!$C$3</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X66</xm:sqref>
        </x14:conditionalFormatting>
        <x14:conditionalFormatting xmlns:xm="http://schemas.microsoft.com/office/excel/2006/main">
          <x14:cfRule type="expression" priority="975" id="{7093ABF0-7E90-4737-85C3-93DADC229FB4}">
            <xm:f>W$15='Drop down Lists'!$C$2</xm:f>
            <x14:dxf>
              <font>
                <color rgb="FF001E46"/>
              </font>
              <fill>
                <patternFill>
                  <bgColor rgb="FF001E46"/>
                </patternFill>
              </fill>
              <border>
                <left style="thin">
                  <color rgb="FF001E46"/>
                </left>
                <right style="thin">
                  <color rgb="FF001E46"/>
                </right>
                <top style="thin">
                  <color rgb="FF001E46"/>
                </top>
                <bottom style="thin">
                  <color rgb="FF001E46"/>
                </bottom>
              </border>
            </x14:dxf>
          </x14:cfRule>
          <xm:sqref>X66</xm:sqref>
        </x14:conditionalFormatting>
        <x14:conditionalFormatting xmlns:xm="http://schemas.microsoft.com/office/excel/2006/main">
          <x14:cfRule type="expression" priority="974" id="{4ACA2178-DD42-4335-8AE1-AC2AE965ABDC}">
            <xm:f>X$15='Drop down Lists'!$C$2</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X67:X68</xm:sqref>
        </x14:conditionalFormatting>
        <x14:conditionalFormatting xmlns:xm="http://schemas.microsoft.com/office/excel/2006/main">
          <x14:cfRule type="expression" priority="973" id="{3642B9E5-326F-4846-ABD8-22E5C2239DA0}">
            <xm:f>W$15='Drop down Lists'!$C$3</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X67:X68</xm:sqref>
        </x14:conditionalFormatting>
        <x14:conditionalFormatting xmlns:xm="http://schemas.microsoft.com/office/excel/2006/main">
          <x14:cfRule type="expression" priority="972" id="{28BBC05F-0554-49F5-B9CD-3FC3F31CB043}">
            <xm:f>W$15='Drop down Lists'!$C$2</xm:f>
            <x14:dxf>
              <font>
                <color rgb="FF001E46"/>
              </font>
              <fill>
                <patternFill>
                  <bgColor rgb="FF001E46"/>
                </patternFill>
              </fill>
              <border>
                <left style="thin">
                  <color rgb="FF001E46"/>
                </left>
                <right style="thin">
                  <color rgb="FF001E46"/>
                </right>
                <top style="thin">
                  <color rgb="FF001E46"/>
                </top>
                <bottom style="thin">
                  <color rgb="FF001E46"/>
                </bottom>
              </border>
            </x14:dxf>
          </x14:cfRule>
          <xm:sqref>X67:X68</xm:sqref>
        </x14:conditionalFormatting>
        <x14:conditionalFormatting xmlns:xm="http://schemas.microsoft.com/office/excel/2006/main">
          <x14:cfRule type="expression" priority="971" id="{BEA62629-F5C8-4D6D-9A16-CBF6E972E165}">
            <xm:f>W$15='Drop down Lists'!$C$2</xm:f>
            <x14:dxf>
              <font>
                <color rgb="FF001E46"/>
              </font>
              <fill>
                <patternFill>
                  <bgColor rgb="FF001E46"/>
                </patternFill>
              </fill>
              <border>
                <left/>
                <right/>
                <top/>
                <bottom/>
                <vertical/>
                <horizontal/>
              </border>
            </x14:dxf>
          </x14:cfRule>
          <xm:sqref>W28:X28</xm:sqref>
        </x14:conditionalFormatting>
        <x14:conditionalFormatting xmlns:xm="http://schemas.microsoft.com/office/excel/2006/main">
          <x14:cfRule type="expression" priority="995" stopIfTrue="1" id="{B8F37A3C-3652-4F82-A8C0-46E09D023CE5}">
            <xm:f>W$15='Drop down Lists'!$C$7</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W22:X22 W40:X42 W43:W46 X74:X78 X54:X68</xm:sqref>
        </x14:conditionalFormatting>
        <x14:conditionalFormatting xmlns:xm="http://schemas.microsoft.com/office/excel/2006/main">
          <x14:cfRule type="expression" priority="996" id="{11F41CBF-C68B-4F59-BB48-5323695B3422}">
            <xm:f>W$15='Drop down Lists'!$C$7</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X43 X46:X49 X53:X61</xm:sqref>
        </x14:conditionalFormatting>
        <x14:conditionalFormatting xmlns:xm="http://schemas.microsoft.com/office/excel/2006/main">
          <x14:cfRule type="expression" priority="997" id="{32DD85C9-D56A-4FC6-8370-A6A80F5CDED5}">
            <xm:f>W$15='Drop down Lists'!$C$7</xm:f>
            <x14:dxf>
              <font>
                <color rgb="FF001E46"/>
              </font>
              <fill>
                <patternFill>
                  <fgColor rgb="FF001E46"/>
                  <bgColor rgb="FF001E46"/>
                </patternFill>
              </fill>
              <border>
                <left/>
                <right/>
                <top/>
                <bottom/>
                <vertical/>
                <horizontal/>
              </border>
            </x14:dxf>
          </x14:cfRule>
          <xm:sqref>X44</xm:sqref>
        </x14:conditionalFormatting>
        <x14:conditionalFormatting xmlns:xm="http://schemas.microsoft.com/office/excel/2006/main">
          <x14:cfRule type="expression" priority="998" id="{C2E2FB2B-6808-466B-A7FC-55F34A6FF833}">
            <xm:f>W$15='Drop down Lists'!$C$7</xm:f>
            <x14:dxf>
              <font>
                <color rgb="FF001E46"/>
              </font>
              <fill>
                <patternFill>
                  <bgColor rgb="FF001E46"/>
                </patternFill>
              </fill>
              <border>
                <left/>
                <right/>
                <top/>
                <bottom/>
                <vertical/>
                <horizontal/>
              </border>
            </x14:dxf>
          </x14:cfRule>
          <xm:sqref>X45</xm:sqref>
        </x14:conditionalFormatting>
        <x14:conditionalFormatting xmlns:xm="http://schemas.microsoft.com/office/excel/2006/main">
          <x14:cfRule type="expression" priority="1000" id="{8EBB17B8-1797-49E8-BEDC-B9DD24552FAC}">
            <xm:f>W$15='Drop down Lists'!$C$6</xm:f>
            <x14:dxf>
              <font>
                <color rgb="FF001E46"/>
              </font>
              <fill>
                <patternFill>
                  <fgColor auto="1"/>
                  <bgColor rgb="FF001E46"/>
                </patternFill>
              </fill>
              <border>
                <left style="thin">
                  <color rgb="FF001E46"/>
                </left>
                <right style="thin">
                  <color rgb="FF001E46"/>
                </right>
                <top style="thin">
                  <color rgb="FF001E46"/>
                </top>
                <bottom style="thin">
                  <color rgb="FF001E46"/>
                </bottom>
                <vertical/>
                <horizontal/>
              </border>
            </x14:dxf>
          </x14:cfRule>
          <xm:sqref>X56:X59 X65:X78</xm:sqref>
        </x14:conditionalFormatting>
        <x14:conditionalFormatting xmlns:xm="http://schemas.microsoft.com/office/excel/2006/main">
          <x14:cfRule type="expression" priority="999" stopIfTrue="1" id="{4D872348-4A33-4035-B4B6-CF53D4B59FE8}">
            <xm:f>W$15='Drop down Lists'!$C$5</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W40:X42 X69:X70 X73:X78 X53:X65</xm:sqref>
        </x14:conditionalFormatting>
        <x14:conditionalFormatting xmlns:xm="http://schemas.microsoft.com/office/excel/2006/main">
          <x14:cfRule type="expression" priority="1001" id="{824CBF25-9461-433B-84FC-717AB3A3CDCC}">
            <xm:f>W$15='Drop down Lists'!$C$5</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X43 X46:X49 X53:X59</xm:sqref>
        </x14:conditionalFormatting>
        <x14:conditionalFormatting xmlns:xm="http://schemas.microsoft.com/office/excel/2006/main">
          <x14:cfRule type="expression" priority="1002" id="{43149379-DFFF-4DE6-9A17-130B225DA4BF}">
            <xm:f>W$15='Drop down Lists'!$C$5</xm:f>
            <x14:dxf>
              <font>
                <color rgb="FF001E46"/>
              </font>
              <fill>
                <patternFill>
                  <bgColor rgb="FF001E46"/>
                </patternFill>
              </fill>
              <border>
                <left/>
                <right/>
                <top/>
                <bottom/>
                <vertical/>
                <horizontal/>
              </border>
            </x14:dxf>
          </x14:cfRule>
          <xm:sqref>X44:X45</xm:sqref>
        </x14:conditionalFormatting>
        <x14:conditionalFormatting xmlns:xm="http://schemas.microsoft.com/office/excel/2006/main">
          <x14:cfRule type="expression" priority="1003" id="{6FAE4035-A087-40A4-8E21-55A3C7F86A2A}">
            <xm:f>X$15='Drop down Lists'!$C$5</xm:f>
            <x14:dxf>
              <font>
                <color theme="6"/>
              </font>
              <fill>
                <patternFill>
                  <bgColor theme="6"/>
                </patternFill>
              </fill>
              <border>
                <left style="thin">
                  <color theme="6"/>
                </left>
                <right style="thin">
                  <color theme="6"/>
                </right>
                <top style="thin">
                  <color theme="6"/>
                </top>
                <bottom style="thin">
                  <color theme="6"/>
                </bottom>
                <vertical/>
                <horizontal/>
              </border>
            </x14:dxf>
          </x14:cfRule>
          <xm:sqref>X78</xm:sqref>
        </x14:conditionalFormatting>
        <x14:conditionalFormatting xmlns:xm="http://schemas.microsoft.com/office/excel/2006/main">
          <x14:cfRule type="expression" priority="969" id="{965D15FB-5998-470B-A710-F30C4F734049}">
            <xm:f>W$15='Drop down Lists'!$C$5</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14:cfRule type="expression" priority="970" id="{A05F25F6-318D-45BE-9ED6-37607E41BD61}">
            <xm:f>W$15='Drop down Lists'!$C$6</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W43:W46</xm:sqref>
        </x14:conditionalFormatting>
        <x14:conditionalFormatting xmlns:xm="http://schemas.microsoft.com/office/excel/2006/main">
          <x14:cfRule type="expression" priority="968" id="{4D192D3D-5BD7-4DCB-AD0D-0EC59B26DAD6}">
            <xm:f>W$15='Drop down Lists'!$C$7</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W53:W59</xm:sqref>
        </x14:conditionalFormatting>
        <x14:conditionalFormatting xmlns:xm="http://schemas.microsoft.com/office/excel/2006/main">
          <x14:cfRule type="expression" priority="966" id="{EB0910DB-3D6B-4222-B127-492C945EFF36}">
            <xm:f>W$15='Drop down Lists'!$C$5</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W53:W59</xm:sqref>
        </x14:conditionalFormatting>
        <x14:conditionalFormatting xmlns:xm="http://schemas.microsoft.com/office/excel/2006/main">
          <x14:cfRule type="expression" priority="967" id="{8DF7619F-DBC8-4D98-AFC8-9D1C7ECBED13}">
            <xm:f>W$15='Drop down Lists'!$C$6</xm:f>
            <x14:dxf>
              <font>
                <color theme="0"/>
              </font>
              <fill>
                <patternFill>
                  <bgColor rgb="FF004B87"/>
                </patternFill>
              </fill>
              <border>
                <left style="thin">
                  <color rgb="FF001E46"/>
                </left>
                <right style="thin">
                  <color rgb="FF001E46"/>
                </right>
                <top style="thin">
                  <color rgb="FF001E46"/>
                </top>
                <bottom style="thin">
                  <color rgb="FF001E46"/>
                </bottom>
                <vertical/>
                <horizontal/>
              </border>
            </x14:dxf>
          </x14:cfRule>
          <xm:sqref>W53:W55</xm:sqref>
        </x14:conditionalFormatting>
        <x14:conditionalFormatting xmlns:xm="http://schemas.microsoft.com/office/excel/2006/main">
          <x14:cfRule type="expression" priority="965" id="{342D8CD4-2F75-48CE-B64E-9D2393E8F643}">
            <xm:f>W$15='Drop down Lists'!$C$6</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W56:W59</xm:sqref>
        </x14:conditionalFormatting>
        <x14:conditionalFormatting xmlns:xm="http://schemas.microsoft.com/office/excel/2006/main">
          <x14:cfRule type="expression" priority="945" id="{0AF9EC41-A46F-44FC-AF59-8D983FDC78F4}">
            <xm:f>W$15='Drop down Lists'!$C$3</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14:cfRule type="expression" priority="964" id="{9FFF94BC-9F77-423A-89EF-74540E2854CE}">
            <xm:f>W$15='Drop down Lists'!$C$6</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W65:W78</xm:sqref>
        </x14:conditionalFormatting>
        <x14:conditionalFormatting xmlns:xm="http://schemas.microsoft.com/office/excel/2006/main">
          <x14:cfRule type="expression" priority="963" id="{56D82811-010B-4FEF-BE58-A441681929A9}">
            <xm:f>W$15='Drop down Lists'!$C$7</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W60:W61</xm:sqref>
        </x14:conditionalFormatting>
        <x14:conditionalFormatting xmlns:xm="http://schemas.microsoft.com/office/excel/2006/main">
          <x14:cfRule type="expression" priority="962" stopIfTrue="1" id="{B1CF5FF1-2C5C-4820-AF05-EA8568EA4911}">
            <xm:f>W$15='Drop down Lists'!$C$7</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W62:X64</xm:sqref>
        </x14:conditionalFormatting>
        <x14:conditionalFormatting xmlns:xm="http://schemas.microsoft.com/office/excel/2006/main">
          <x14:cfRule type="expression" priority="961" id="{8F7305AE-0E63-4898-8FD7-5D9FE0FD3A45}">
            <xm:f>W$15='Drop down Lists'!$C$7</xm:f>
            <x14:dxf>
              <font>
                <color rgb="FF001E46"/>
              </font>
              <fill>
                <patternFill>
                  <bgColor rgb="FF001E46"/>
                </patternFill>
              </fill>
              <border>
                <left style="thin">
                  <color rgb="FF001E46"/>
                </left>
                <right style="thin">
                  <color rgb="FF001E46"/>
                </right>
                <top style="thin">
                  <color rgb="FF001E46"/>
                </top>
                <bottom style="thin">
                  <color rgb="FF001E46"/>
                </bottom>
              </border>
            </x14:dxf>
          </x14:cfRule>
          <xm:sqref>X62:X64</xm:sqref>
        </x14:conditionalFormatting>
        <x14:conditionalFormatting xmlns:xm="http://schemas.microsoft.com/office/excel/2006/main">
          <x14:cfRule type="expression" priority="960" id="{0FB91005-DF9A-4EC0-B45C-B2910BEA61B4}">
            <xm:f>W$15='Drop down Lists'!$C$4</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W65:X67</xm:sqref>
        </x14:conditionalFormatting>
        <x14:conditionalFormatting xmlns:xm="http://schemas.microsoft.com/office/excel/2006/main">
          <x14:cfRule type="expression" priority="959" id="{56E3D982-45FC-4208-B903-CC2F08F47C13}">
            <xm:f>W$15='Drop down Lists'!$C$4</xm:f>
            <x14:dxf>
              <font>
                <color rgb="FF001E46"/>
              </font>
              <fill>
                <patternFill>
                  <bgColor rgb="FF001E46"/>
                </patternFill>
              </fill>
              <border>
                <left style="thin">
                  <color rgb="FF001E46"/>
                </left>
                <right style="thin">
                  <color rgb="FF001E46"/>
                </right>
                <top style="thin">
                  <color rgb="FF001E46"/>
                </top>
                <bottom style="thin">
                  <color rgb="FF001E46"/>
                </bottom>
              </border>
            </x14:dxf>
          </x14:cfRule>
          <xm:sqref>X65:X67</xm:sqref>
        </x14:conditionalFormatting>
        <x14:conditionalFormatting xmlns:xm="http://schemas.microsoft.com/office/excel/2006/main">
          <x14:cfRule type="expression" priority="958" id="{041F51CB-0AD9-4266-BB21-2D6C2C8C0073}">
            <xm:f>W$15='Drop down Lists'!$C$5</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W60:W64</xm:sqref>
        </x14:conditionalFormatting>
        <x14:conditionalFormatting xmlns:xm="http://schemas.microsoft.com/office/excel/2006/main">
          <x14:cfRule type="expression" priority="957" id="{8924DCA5-80B7-4AA1-8CC8-43B83826A26A}">
            <xm:f>W$15='Drop down Lists'!$C$5</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X60:X64</xm:sqref>
        </x14:conditionalFormatting>
        <x14:conditionalFormatting xmlns:xm="http://schemas.microsoft.com/office/excel/2006/main">
          <x14:cfRule type="expression" priority="956" id="{2B8D7ECB-4901-4293-9FE6-33BF1698C7F2}">
            <xm:f>W$15='Drop down Lists'!$C$2</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W43:W49 W37</xm:sqref>
        </x14:conditionalFormatting>
        <x14:conditionalFormatting xmlns:xm="http://schemas.microsoft.com/office/excel/2006/main">
          <x14:cfRule type="expression" priority="955" stopIfTrue="1" id="{659F4460-E3B6-465B-8F82-BBCBB9A4110F}">
            <xm:f>W$15='Drop down Lists'!$C$8</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W43:W49 W60:W62 W73:W78 W65:W68</xm:sqref>
        </x14:conditionalFormatting>
        <x14:conditionalFormatting xmlns:xm="http://schemas.microsoft.com/office/excel/2006/main">
          <x14:cfRule type="expression" priority="954" id="{2F44C015-89B3-4A99-BC8C-6CA5859425D6}">
            <xm:f>W$15='Drop down Lists'!$C$8</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X43:X49 X60:X62 X73:X78 X65:X68</xm:sqref>
        </x14:conditionalFormatting>
        <x14:conditionalFormatting xmlns:xm="http://schemas.microsoft.com/office/excel/2006/main">
          <x14:cfRule type="expression" priority="953" id="{C7EC1760-56B8-4E14-BC49-8F025332A459}">
            <xm:f>W$15='Drop down Lists'!$C$8</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W37</xm:sqref>
        </x14:conditionalFormatting>
        <x14:conditionalFormatting xmlns:xm="http://schemas.microsoft.com/office/excel/2006/main">
          <x14:cfRule type="expression" priority="952" id="{A360E2C5-F522-4721-AFEA-66D8D9187134}">
            <xm:f>W$15='Drop down Lists'!$C$8</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X37</xm:sqref>
        </x14:conditionalFormatting>
        <x14:conditionalFormatting xmlns:xm="http://schemas.microsoft.com/office/excel/2006/main">
          <x14:cfRule type="expression" priority="951" id="{931ED489-9C35-4F58-B980-494A904AA257}">
            <xm:f>W$15='Drop down Lists'!$C$8</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W41:X41</xm:sqref>
        </x14:conditionalFormatting>
        <x14:conditionalFormatting xmlns:xm="http://schemas.microsoft.com/office/excel/2006/main">
          <x14:cfRule type="expression" priority="950" id="{546995BE-FDA1-4315-BC83-C4BC3E33A9D7}">
            <xm:f>W$15='Drop down Lists'!$C$6</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X63:X64</xm:sqref>
        </x14:conditionalFormatting>
        <x14:conditionalFormatting xmlns:xm="http://schemas.microsoft.com/office/excel/2006/main">
          <x14:cfRule type="expression" priority="949" id="{F0A91243-CEDA-44F3-A2C4-643EBF90E847}">
            <xm:f>W$15='Drop down Lists'!$C$6</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W63:W64</xm:sqref>
        </x14:conditionalFormatting>
        <x14:conditionalFormatting xmlns:xm="http://schemas.microsoft.com/office/excel/2006/main">
          <x14:cfRule type="expression" priority="946" id="{C3326105-A298-49FD-B6B3-B0296210501C}">
            <xm:f>W$15='Drop down Lists'!$C$7</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14:cfRule type="expression" priority="947" id="{67C2CF62-7CCA-4CB8-B642-065E1C3C9A3D}">
            <xm:f>W$15='Drop down Lists'!$C$6</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14:cfRule type="expression" priority="948" id="{6AA0BC03-3F83-4FA0-98DE-C0ABC7D3B96A}">
            <xm:f>W$15='Drop down Lists'!$C$5</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W48:W49</xm:sqref>
        </x14:conditionalFormatting>
        <x14:conditionalFormatting xmlns:xm="http://schemas.microsoft.com/office/excel/2006/main">
          <x14:cfRule type="expression" priority="944" id="{0384E3DF-9972-496C-B0A2-55E9006AADFF}">
            <xm:f>X$60='Drop down Lists'!$F$3</xm:f>
            <x14:dxf>
              <font>
                <color rgb="FF001E46"/>
              </font>
              <fill>
                <patternFill>
                  <bgColor rgb="FFB9D9EB"/>
                </patternFill>
              </fill>
            </x14:dxf>
          </x14:cfRule>
          <xm:sqref>X62</xm:sqref>
        </x14:conditionalFormatting>
        <x14:conditionalFormatting xmlns:xm="http://schemas.microsoft.com/office/excel/2006/main">
          <x14:cfRule type="expression" priority="1004" id="{76004F8C-C52F-4DEC-811C-E9BD1178E407}">
            <xm:f>X$76='Drop down Lists'!$F$3</xm:f>
            <x14:dxf>
              <font>
                <b/>
                <i val="0"/>
                <color rgb="FF001E46"/>
              </font>
              <fill>
                <patternFill>
                  <bgColor rgb="FFB9D9EB"/>
                </patternFill>
              </fill>
              <border>
                <left style="thin">
                  <color auto="1"/>
                </left>
                <right style="thin">
                  <color auto="1"/>
                </right>
                <top style="thin">
                  <color auto="1"/>
                </top>
                <bottom style="thin">
                  <color auto="1"/>
                </bottom>
                <vertical/>
                <horizontal/>
              </border>
            </x14:dxf>
          </x14:cfRule>
          <x14:cfRule type="expression" priority="1005" id="{95F1AA89-FB17-42E9-AD5D-EE849BAA274E}">
            <xm:f>X$15='Drop down Lists'!$C$7</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X78</xm:sqref>
        </x14:conditionalFormatting>
        <x14:conditionalFormatting xmlns:xm="http://schemas.microsoft.com/office/excel/2006/main">
          <x14:cfRule type="expression" priority="926" stopIfTrue="1" id="{EEE301F4-C27B-4461-88FF-7745D2113635}">
            <xm:f>Z$15='Drop down Lists'!$C$2</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Z22:AA27 Z18:AA20 AA37 Z40:AA42 Z29:AA33 AA69:AA78 AA53:AA65</xm:sqref>
        </x14:conditionalFormatting>
        <x14:conditionalFormatting xmlns:xm="http://schemas.microsoft.com/office/excel/2006/main">
          <x14:cfRule type="expression" priority="927" id="{2584B123-2D14-47D6-9F89-D86DD419A60F}">
            <xm:f>Z$15='Drop down Lists'!$C$3</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AA65 AA69:AA78</xm:sqref>
        </x14:conditionalFormatting>
        <x14:conditionalFormatting xmlns:xm="http://schemas.microsoft.com/office/excel/2006/main">
          <x14:cfRule type="expression" priority="922" id="{63F93273-4B29-41D6-B1F5-A8D1F6DB7357}">
            <xm:f>Z$15='Drop down Lists'!$C$6</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Z22:AA22 Z40:AA42 AA56:AA59 AA65:AA78</xm:sqref>
        </x14:conditionalFormatting>
        <x14:conditionalFormatting xmlns:xm="http://schemas.microsoft.com/office/excel/2006/main">
          <x14:cfRule type="expression" priority="924" id="{9DA5E2ED-D797-4E0E-8AE1-948CAE06D01D}">
            <xm:f>Z$15='Drop down Lists'!$C$2</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AA43</xm:sqref>
        </x14:conditionalFormatting>
        <x14:conditionalFormatting xmlns:xm="http://schemas.microsoft.com/office/excel/2006/main">
          <x14:cfRule type="expression" priority="923" id="{C3D2DB88-7AE3-4B91-B5D4-40488956CAA5}">
            <xm:f>Z$15='Drop down Lists'!$C$6</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AA43 AA46:AA49</xm:sqref>
        </x14:conditionalFormatting>
        <x14:conditionalFormatting xmlns:xm="http://schemas.microsoft.com/office/excel/2006/main">
          <x14:cfRule type="expression" priority="925" stopIfTrue="1" id="{9DD895F9-7209-4646-9D56-566417B1F6CA}">
            <xm:f>Z$15='Drop down Lists'!$C$2</xm:f>
            <x14:dxf>
              <font>
                <color rgb="FF001E46"/>
              </font>
              <fill>
                <patternFill>
                  <bgColor rgb="FF001E46"/>
                </patternFill>
              </fill>
              <border>
                <left style="thin">
                  <color rgb="FF001E46"/>
                </left>
                <right style="thin">
                  <color rgb="FF001E46"/>
                </right>
                <top style="thin">
                  <color rgb="FF001E46"/>
                </top>
                <bottom style="thin">
                  <color rgb="FF001E46"/>
                </bottom>
              </border>
            </x14:dxf>
          </x14:cfRule>
          <xm:sqref>AA37 AA69:AA78 AA53:AA65</xm:sqref>
        </x14:conditionalFormatting>
        <x14:conditionalFormatting xmlns:xm="http://schemas.microsoft.com/office/excel/2006/main">
          <x14:cfRule type="expression" priority="921" id="{EE95B341-690E-46B9-A193-E49DCE3C29E2}">
            <xm:f>Z$15='Drop down Lists'!$C$2</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AA46:AA49</xm:sqref>
        </x14:conditionalFormatting>
        <x14:conditionalFormatting xmlns:xm="http://schemas.microsoft.com/office/excel/2006/main">
          <x14:cfRule type="expression" priority="920" stopIfTrue="1" id="{C612C1CF-5E4B-4A6C-9BC7-C96F105F8915}">
            <xm:f>AA$76='Drop down Lists'!$F$3</xm:f>
            <x14:dxf>
              <font>
                <b val="0"/>
                <i val="0"/>
                <color rgb="FF001E46"/>
              </font>
              <fill>
                <patternFill>
                  <bgColor rgb="FFB9D9EB"/>
                </patternFill>
              </fill>
              <border>
                <left style="thin">
                  <color auto="1"/>
                </left>
                <right style="thin">
                  <color auto="1"/>
                </right>
                <top style="thin">
                  <color auto="1"/>
                </top>
                <bottom style="thin">
                  <color auto="1"/>
                </bottom>
                <vertical/>
                <horizontal/>
              </border>
            </x14:dxf>
          </x14:cfRule>
          <xm:sqref>AA77:AA78</xm:sqref>
        </x14:conditionalFormatting>
        <x14:conditionalFormatting xmlns:xm="http://schemas.microsoft.com/office/excel/2006/main">
          <x14:cfRule type="expression" priority="919" id="{55FDA019-EB75-4486-933D-FBF1D3A67056}">
            <xm:f>AA$73='Drop down Lists'!$F$3</xm:f>
            <x14:dxf>
              <font>
                <b val="0"/>
                <i val="0"/>
                <color rgb="FF001E46"/>
              </font>
              <fill>
                <patternFill>
                  <bgColor rgb="FFB9D9EB"/>
                </patternFill>
              </fill>
              <border>
                <left style="thin">
                  <color auto="1"/>
                </left>
                <right style="thin">
                  <color auto="1"/>
                </right>
                <top style="thin">
                  <color auto="1"/>
                </top>
                <bottom style="thin">
                  <color auto="1"/>
                </bottom>
                <vertical/>
                <horizontal/>
              </border>
            </x14:dxf>
          </x14:cfRule>
          <xm:sqref>AA74:AA75</xm:sqref>
        </x14:conditionalFormatting>
        <x14:conditionalFormatting xmlns:xm="http://schemas.microsoft.com/office/excel/2006/main">
          <x14:cfRule type="expression" priority="918" id="{754828E7-F9D7-4B1C-B152-C4742CFE374E}">
            <xm:f>Z$41='Drop down Lists'!$F$4</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Z42:AA42</xm:sqref>
        </x14:conditionalFormatting>
        <x14:conditionalFormatting xmlns:xm="http://schemas.microsoft.com/office/excel/2006/main">
          <x14:cfRule type="expression" priority="917" id="{AD16D0D1-18D2-4CEB-8410-AF6915972124}">
            <xm:f>Z$20='Drop down Lists'!$A$3</xm:f>
            <x14:dxf>
              <font>
                <color rgb="FF001E46"/>
              </font>
              <fill>
                <patternFill>
                  <bgColor rgb="FF001E46"/>
                </patternFill>
              </fill>
              <border>
                <left/>
                <right/>
                <top/>
                <bottom/>
                <vertical/>
                <horizontal/>
              </border>
            </x14:dxf>
          </x14:cfRule>
          <xm:sqref>Z22:AA22</xm:sqref>
        </x14:conditionalFormatting>
        <x14:conditionalFormatting xmlns:xm="http://schemas.microsoft.com/office/excel/2006/main">
          <x14:cfRule type="expression" priority="916" id="{B22378A4-2F6C-4371-A99A-BC3722A1CCEB}">
            <xm:f>Z$41='Drop down Lists'!$F$3</xm:f>
            <x14:dxf>
              <font>
                <color rgb="FF001E46"/>
              </font>
              <fill>
                <patternFill>
                  <bgColor rgb="FF001E46"/>
                </patternFill>
              </fill>
              <border>
                <left/>
                <right/>
                <top/>
                <bottom/>
                <vertical/>
                <horizontal/>
              </border>
            </x14:dxf>
          </x14:cfRule>
          <xm:sqref>AA43 AA46:AA49</xm:sqref>
        </x14:conditionalFormatting>
        <x14:conditionalFormatting xmlns:xm="http://schemas.microsoft.com/office/excel/2006/main">
          <x14:cfRule type="expression" priority="915" id="{D12D47C7-8CA5-4E33-AEE6-8248236D0A69}">
            <xm:f>Z$15='Drop down Lists'!$C$2</xm:f>
            <x14:dxf>
              <font>
                <color rgb="FF001E46"/>
              </font>
              <fill>
                <patternFill>
                  <bgColor rgb="FF001E46"/>
                </patternFill>
              </fill>
              <border>
                <left/>
                <right/>
                <top/>
                <bottom/>
                <vertical/>
                <horizontal/>
              </border>
            </x14:dxf>
          </x14:cfRule>
          <xm:sqref>AA44</xm:sqref>
        </x14:conditionalFormatting>
        <x14:conditionalFormatting xmlns:xm="http://schemas.microsoft.com/office/excel/2006/main">
          <x14:cfRule type="expression" priority="914" id="{53E2438A-5A5D-4D04-9011-6659BED87603}">
            <xm:f>Z$41='Drop down Lists'!$F$3</xm:f>
            <x14:dxf>
              <font>
                <color rgb="FF001E46"/>
              </font>
              <fill>
                <patternFill>
                  <bgColor rgb="FF001E46"/>
                </patternFill>
              </fill>
              <border>
                <left/>
                <right/>
                <top/>
                <bottom/>
                <vertical/>
                <horizontal/>
              </border>
            </x14:dxf>
          </x14:cfRule>
          <xm:sqref>AA44</xm:sqref>
        </x14:conditionalFormatting>
        <x14:conditionalFormatting xmlns:xm="http://schemas.microsoft.com/office/excel/2006/main">
          <x14:cfRule type="expression" priority="913" id="{301C61E9-94AB-4F82-9D93-AE6259A847E1}">
            <xm:f>Z$15='Drop down Lists'!$C$2</xm:f>
            <x14:dxf>
              <font>
                <color rgb="FF001E46"/>
              </font>
              <fill>
                <patternFill>
                  <bgColor rgb="FF001E46"/>
                </patternFill>
              </fill>
              <border>
                <left/>
                <right/>
                <top/>
                <bottom/>
                <vertical/>
                <horizontal/>
              </border>
            </x14:dxf>
          </x14:cfRule>
          <xm:sqref>AA45</xm:sqref>
        </x14:conditionalFormatting>
        <x14:conditionalFormatting xmlns:xm="http://schemas.microsoft.com/office/excel/2006/main">
          <x14:cfRule type="expression" priority="912" id="{48648BE1-4020-46E5-8D74-04543FF1389D}">
            <xm:f>Z$15='Drop down Lists'!$C$6</xm:f>
            <x14:dxf>
              <font>
                <color rgb="FF001E46"/>
              </font>
              <fill>
                <patternFill>
                  <bgColor rgb="FF001E46"/>
                </patternFill>
              </fill>
              <border>
                <left/>
                <right/>
                <top/>
                <bottom/>
                <vertical/>
                <horizontal/>
              </border>
            </x14:dxf>
          </x14:cfRule>
          <xm:sqref>AA44:AA45</xm:sqref>
        </x14:conditionalFormatting>
        <x14:conditionalFormatting xmlns:xm="http://schemas.microsoft.com/office/excel/2006/main">
          <x14:cfRule type="expression" priority="911" id="{3B90BA32-8B51-41F0-9559-19AF7F4DC7E1}">
            <xm:f>Z$41='Drop down Lists'!$F$3</xm:f>
            <x14:dxf>
              <font>
                <color rgb="FF001E46"/>
              </font>
              <fill>
                <patternFill>
                  <bgColor rgb="FF001E46"/>
                </patternFill>
              </fill>
              <border>
                <left/>
                <right/>
                <top/>
                <bottom/>
                <vertical/>
                <horizontal/>
              </border>
            </x14:dxf>
          </x14:cfRule>
          <xm:sqref>AA45</xm:sqref>
        </x14:conditionalFormatting>
        <x14:conditionalFormatting xmlns:xm="http://schemas.microsoft.com/office/excel/2006/main">
          <x14:cfRule type="expression" priority="910" id="{8B6ADC0F-AFA2-442B-BB7A-92EE17D0720B}">
            <xm:f>Z$15='Drop down Lists'!$C$2</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AA66 Z53:Z78</xm:sqref>
        </x14:conditionalFormatting>
        <x14:conditionalFormatting xmlns:xm="http://schemas.microsoft.com/office/excel/2006/main">
          <x14:cfRule type="expression" priority="909" id="{30A80848-6D93-4159-9BE4-E39E30021F84}">
            <xm:f>Z$15='Drop down Lists'!$C$3</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AA66</xm:sqref>
        </x14:conditionalFormatting>
        <x14:conditionalFormatting xmlns:xm="http://schemas.microsoft.com/office/excel/2006/main">
          <x14:cfRule type="expression" priority="908" id="{0A2A420D-4DBA-4D1E-A1FE-42AE4857B5A5}">
            <xm:f>Z$15='Drop down Lists'!$C$2</xm:f>
            <x14:dxf>
              <font>
                <color rgb="FF001E46"/>
              </font>
              <fill>
                <patternFill>
                  <bgColor rgb="FF001E46"/>
                </patternFill>
              </fill>
              <border>
                <left style="thin">
                  <color rgb="FF001E46"/>
                </left>
                <right style="thin">
                  <color rgb="FF001E46"/>
                </right>
                <top style="thin">
                  <color rgb="FF001E46"/>
                </top>
                <bottom style="thin">
                  <color rgb="FF001E46"/>
                </bottom>
              </border>
            </x14:dxf>
          </x14:cfRule>
          <xm:sqref>AA66</xm:sqref>
        </x14:conditionalFormatting>
        <x14:conditionalFormatting xmlns:xm="http://schemas.microsoft.com/office/excel/2006/main">
          <x14:cfRule type="expression" priority="907" id="{CA6CCF67-A91B-424A-869B-EF2E3DCA6DAB}">
            <xm:f>AA$15='Drop down Lists'!$C$2</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AA67:AA68</xm:sqref>
        </x14:conditionalFormatting>
        <x14:conditionalFormatting xmlns:xm="http://schemas.microsoft.com/office/excel/2006/main">
          <x14:cfRule type="expression" priority="906" id="{3C19F2A4-9350-4616-BCFD-C3F665F92513}">
            <xm:f>Z$15='Drop down Lists'!$C$3</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AA67:AA68</xm:sqref>
        </x14:conditionalFormatting>
        <x14:conditionalFormatting xmlns:xm="http://schemas.microsoft.com/office/excel/2006/main">
          <x14:cfRule type="expression" priority="905" id="{74A2EC58-612D-4E2E-942D-76072CF0DA61}">
            <xm:f>Z$15='Drop down Lists'!$C$2</xm:f>
            <x14:dxf>
              <font>
                <color rgb="FF001E46"/>
              </font>
              <fill>
                <patternFill>
                  <bgColor rgb="FF001E46"/>
                </patternFill>
              </fill>
              <border>
                <left style="thin">
                  <color rgb="FF001E46"/>
                </left>
                <right style="thin">
                  <color rgb="FF001E46"/>
                </right>
                <top style="thin">
                  <color rgb="FF001E46"/>
                </top>
                <bottom style="thin">
                  <color rgb="FF001E46"/>
                </bottom>
              </border>
            </x14:dxf>
          </x14:cfRule>
          <xm:sqref>AA67:AA68</xm:sqref>
        </x14:conditionalFormatting>
        <x14:conditionalFormatting xmlns:xm="http://schemas.microsoft.com/office/excel/2006/main">
          <x14:cfRule type="expression" priority="904" id="{4483960A-6A2F-45AC-87DA-1353AD1186C5}">
            <xm:f>Z$15='Drop down Lists'!$C$2</xm:f>
            <x14:dxf>
              <font>
                <color rgb="FF001E46"/>
              </font>
              <fill>
                <patternFill>
                  <bgColor rgb="FF001E46"/>
                </patternFill>
              </fill>
              <border>
                <left/>
                <right/>
                <top/>
                <bottom/>
                <vertical/>
                <horizontal/>
              </border>
            </x14:dxf>
          </x14:cfRule>
          <xm:sqref>Z28:AA28</xm:sqref>
        </x14:conditionalFormatting>
        <x14:conditionalFormatting xmlns:xm="http://schemas.microsoft.com/office/excel/2006/main">
          <x14:cfRule type="expression" priority="928" stopIfTrue="1" id="{3B53496E-748F-4FAF-BC77-6A287307DA4D}">
            <xm:f>Z$15='Drop down Lists'!$C$7</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Z22:AA22 Z40:AA42 Z43:Z46 AA74:AA78 AA54:AA68</xm:sqref>
        </x14:conditionalFormatting>
        <x14:conditionalFormatting xmlns:xm="http://schemas.microsoft.com/office/excel/2006/main">
          <x14:cfRule type="expression" priority="929" id="{D6C9F283-C272-47AF-B945-FE1C6283B664}">
            <xm:f>Z$15='Drop down Lists'!$C$7</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AA43 AA46:AA49 AA53:AA61</xm:sqref>
        </x14:conditionalFormatting>
        <x14:conditionalFormatting xmlns:xm="http://schemas.microsoft.com/office/excel/2006/main">
          <x14:cfRule type="expression" priority="930" id="{76A86437-C388-4C1F-B971-9480060D4246}">
            <xm:f>Z$15='Drop down Lists'!$C$7</xm:f>
            <x14:dxf>
              <font>
                <color rgb="FF001E46"/>
              </font>
              <fill>
                <patternFill>
                  <fgColor rgb="FF001E46"/>
                  <bgColor rgb="FF001E46"/>
                </patternFill>
              </fill>
              <border>
                <left/>
                <right/>
                <top/>
                <bottom/>
                <vertical/>
                <horizontal/>
              </border>
            </x14:dxf>
          </x14:cfRule>
          <xm:sqref>AA44</xm:sqref>
        </x14:conditionalFormatting>
        <x14:conditionalFormatting xmlns:xm="http://schemas.microsoft.com/office/excel/2006/main">
          <x14:cfRule type="expression" priority="931" id="{C06CF9D3-7CA4-4132-AA0C-E533BAE206D8}">
            <xm:f>Z$15='Drop down Lists'!$C$7</xm:f>
            <x14:dxf>
              <font>
                <color rgb="FF001E46"/>
              </font>
              <fill>
                <patternFill>
                  <bgColor rgb="FF001E46"/>
                </patternFill>
              </fill>
              <border>
                <left/>
                <right/>
                <top/>
                <bottom/>
                <vertical/>
                <horizontal/>
              </border>
            </x14:dxf>
          </x14:cfRule>
          <xm:sqref>AA45</xm:sqref>
        </x14:conditionalFormatting>
        <x14:conditionalFormatting xmlns:xm="http://schemas.microsoft.com/office/excel/2006/main">
          <x14:cfRule type="expression" priority="933" id="{73C1B0CE-27A6-4053-B276-64DD8C8AEEEF}">
            <xm:f>Z$15='Drop down Lists'!$C$6</xm:f>
            <x14:dxf>
              <font>
                <color rgb="FF001E46"/>
              </font>
              <fill>
                <patternFill>
                  <fgColor auto="1"/>
                  <bgColor rgb="FF001E46"/>
                </patternFill>
              </fill>
              <border>
                <left style="thin">
                  <color rgb="FF001E46"/>
                </left>
                <right style="thin">
                  <color rgb="FF001E46"/>
                </right>
                <top style="thin">
                  <color rgb="FF001E46"/>
                </top>
                <bottom style="thin">
                  <color rgb="FF001E46"/>
                </bottom>
                <vertical/>
                <horizontal/>
              </border>
            </x14:dxf>
          </x14:cfRule>
          <xm:sqref>AA56:AA59 AA65:AA78</xm:sqref>
        </x14:conditionalFormatting>
        <x14:conditionalFormatting xmlns:xm="http://schemas.microsoft.com/office/excel/2006/main">
          <x14:cfRule type="expression" priority="932" stopIfTrue="1" id="{6F7E37E5-19B3-4E68-BFD0-6BCF7F6B9877}">
            <xm:f>Z$15='Drop down Lists'!$C$5</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Z40:AA42 AA69:AA70 AA73:AA78 AA53:AA65</xm:sqref>
        </x14:conditionalFormatting>
        <x14:conditionalFormatting xmlns:xm="http://schemas.microsoft.com/office/excel/2006/main">
          <x14:cfRule type="expression" priority="934" id="{570264CA-A59C-410B-93DF-4C159E58F2A9}">
            <xm:f>Z$15='Drop down Lists'!$C$5</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AA43 AA46:AA49 AA53:AA59</xm:sqref>
        </x14:conditionalFormatting>
        <x14:conditionalFormatting xmlns:xm="http://schemas.microsoft.com/office/excel/2006/main">
          <x14:cfRule type="expression" priority="935" id="{DEFE87A8-0E40-4991-A809-5E651C0D86EC}">
            <xm:f>Z$15='Drop down Lists'!$C$5</xm:f>
            <x14:dxf>
              <font>
                <color rgb="FF001E46"/>
              </font>
              <fill>
                <patternFill>
                  <bgColor rgb="FF001E46"/>
                </patternFill>
              </fill>
              <border>
                <left/>
                <right/>
                <top/>
                <bottom/>
                <vertical/>
                <horizontal/>
              </border>
            </x14:dxf>
          </x14:cfRule>
          <xm:sqref>AA44:AA45</xm:sqref>
        </x14:conditionalFormatting>
        <x14:conditionalFormatting xmlns:xm="http://schemas.microsoft.com/office/excel/2006/main">
          <x14:cfRule type="expression" priority="936" id="{B93142DF-E70E-41FF-BCCF-FA7FF9BF7E09}">
            <xm:f>AA$15='Drop down Lists'!$C$5</xm:f>
            <x14:dxf>
              <font>
                <color theme="6"/>
              </font>
              <fill>
                <patternFill>
                  <bgColor theme="6"/>
                </patternFill>
              </fill>
              <border>
                <left style="thin">
                  <color theme="6"/>
                </left>
                <right style="thin">
                  <color theme="6"/>
                </right>
                <top style="thin">
                  <color theme="6"/>
                </top>
                <bottom style="thin">
                  <color theme="6"/>
                </bottom>
                <vertical/>
                <horizontal/>
              </border>
            </x14:dxf>
          </x14:cfRule>
          <xm:sqref>AA78</xm:sqref>
        </x14:conditionalFormatting>
        <x14:conditionalFormatting xmlns:xm="http://schemas.microsoft.com/office/excel/2006/main">
          <x14:cfRule type="expression" priority="902" id="{57B3F1FC-8E04-4718-8D2D-BE84A66F940C}">
            <xm:f>Z$15='Drop down Lists'!$C$5</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14:cfRule type="expression" priority="903" id="{21687D2C-F56D-41FB-8E87-05F7BD674C44}">
            <xm:f>Z$15='Drop down Lists'!$C$6</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Z43:Z46</xm:sqref>
        </x14:conditionalFormatting>
        <x14:conditionalFormatting xmlns:xm="http://schemas.microsoft.com/office/excel/2006/main">
          <x14:cfRule type="expression" priority="901" id="{389D4C45-15E5-4897-881F-B8B1C12436FF}">
            <xm:f>Z$15='Drop down Lists'!$C$7</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Z53:Z59</xm:sqref>
        </x14:conditionalFormatting>
        <x14:conditionalFormatting xmlns:xm="http://schemas.microsoft.com/office/excel/2006/main">
          <x14:cfRule type="expression" priority="899" id="{441E403A-4F65-46A7-A00F-3BED28B6E7DB}">
            <xm:f>Z$15='Drop down Lists'!$C$5</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Z53:Z59</xm:sqref>
        </x14:conditionalFormatting>
        <x14:conditionalFormatting xmlns:xm="http://schemas.microsoft.com/office/excel/2006/main">
          <x14:cfRule type="expression" priority="900" id="{261F973A-F8D8-4BBA-AE9F-8BDCD6FBA707}">
            <xm:f>Z$15='Drop down Lists'!$C$6</xm:f>
            <x14:dxf>
              <font>
                <color theme="0"/>
              </font>
              <fill>
                <patternFill>
                  <bgColor rgb="FF004B87"/>
                </patternFill>
              </fill>
              <border>
                <left style="thin">
                  <color rgb="FF001E46"/>
                </left>
                <right style="thin">
                  <color rgb="FF001E46"/>
                </right>
                <top style="thin">
                  <color rgb="FF001E46"/>
                </top>
                <bottom style="thin">
                  <color rgb="FF001E46"/>
                </bottom>
                <vertical/>
                <horizontal/>
              </border>
            </x14:dxf>
          </x14:cfRule>
          <xm:sqref>Z53:Z55</xm:sqref>
        </x14:conditionalFormatting>
        <x14:conditionalFormatting xmlns:xm="http://schemas.microsoft.com/office/excel/2006/main">
          <x14:cfRule type="expression" priority="898" id="{1332DEF7-E103-407F-9AA4-3588DF23369C}">
            <xm:f>Z$15='Drop down Lists'!$C$6</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Z56:Z59</xm:sqref>
        </x14:conditionalFormatting>
        <x14:conditionalFormatting xmlns:xm="http://schemas.microsoft.com/office/excel/2006/main">
          <x14:cfRule type="expression" priority="878" id="{3F5595B0-8E47-478B-A0BE-1D16E24BDFF7}">
            <xm:f>Z$15='Drop down Lists'!$C$3</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14:cfRule type="expression" priority="897" id="{F3276578-5A99-4DCC-990D-C1CA9F50C040}">
            <xm:f>Z$15='Drop down Lists'!$C$6</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Z65:Z78</xm:sqref>
        </x14:conditionalFormatting>
        <x14:conditionalFormatting xmlns:xm="http://schemas.microsoft.com/office/excel/2006/main">
          <x14:cfRule type="expression" priority="896" id="{0989FCDC-7403-43A2-994B-B511BF037A94}">
            <xm:f>Z$15='Drop down Lists'!$C$7</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Z60:Z61</xm:sqref>
        </x14:conditionalFormatting>
        <x14:conditionalFormatting xmlns:xm="http://schemas.microsoft.com/office/excel/2006/main">
          <x14:cfRule type="expression" priority="895" stopIfTrue="1" id="{2DCBA310-9858-4453-980B-A2721F497050}">
            <xm:f>Z$15='Drop down Lists'!$C$7</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Z62:AA64</xm:sqref>
        </x14:conditionalFormatting>
        <x14:conditionalFormatting xmlns:xm="http://schemas.microsoft.com/office/excel/2006/main">
          <x14:cfRule type="expression" priority="894" id="{2625BD79-005C-4749-915E-240CD5828932}">
            <xm:f>Z$15='Drop down Lists'!$C$7</xm:f>
            <x14:dxf>
              <font>
                <color rgb="FF001E46"/>
              </font>
              <fill>
                <patternFill>
                  <bgColor rgb="FF001E46"/>
                </patternFill>
              </fill>
              <border>
                <left style="thin">
                  <color rgb="FF001E46"/>
                </left>
                <right style="thin">
                  <color rgb="FF001E46"/>
                </right>
                <top style="thin">
                  <color rgb="FF001E46"/>
                </top>
                <bottom style="thin">
                  <color rgb="FF001E46"/>
                </bottom>
              </border>
            </x14:dxf>
          </x14:cfRule>
          <xm:sqref>AA62:AA64</xm:sqref>
        </x14:conditionalFormatting>
        <x14:conditionalFormatting xmlns:xm="http://schemas.microsoft.com/office/excel/2006/main">
          <x14:cfRule type="expression" priority="893" id="{8F77623E-F182-4D7A-B519-D54B062C9D47}">
            <xm:f>Z$15='Drop down Lists'!$C$4</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Z65:AA67</xm:sqref>
        </x14:conditionalFormatting>
        <x14:conditionalFormatting xmlns:xm="http://schemas.microsoft.com/office/excel/2006/main">
          <x14:cfRule type="expression" priority="892" id="{2E7F24CC-7323-4B0A-BDBF-01C6229414EE}">
            <xm:f>Z$15='Drop down Lists'!$C$4</xm:f>
            <x14:dxf>
              <font>
                <color rgb="FF001E46"/>
              </font>
              <fill>
                <patternFill>
                  <bgColor rgb="FF001E46"/>
                </patternFill>
              </fill>
              <border>
                <left style="thin">
                  <color rgb="FF001E46"/>
                </left>
                <right style="thin">
                  <color rgb="FF001E46"/>
                </right>
                <top style="thin">
                  <color rgb="FF001E46"/>
                </top>
                <bottom style="thin">
                  <color rgb="FF001E46"/>
                </bottom>
              </border>
            </x14:dxf>
          </x14:cfRule>
          <xm:sqref>AA65:AA67</xm:sqref>
        </x14:conditionalFormatting>
        <x14:conditionalFormatting xmlns:xm="http://schemas.microsoft.com/office/excel/2006/main">
          <x14:cfRule type="expression" priority="891" id="{17F42146-8EE9-4186-A5E0-ED1C1FD904A7}">
            <xm:f>Z$15='Drop down Lists'!$C$5</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Z60:Z64</xm:sqref>
        </x14:conditionalFormatting>
        <x14:conditionalFormatting xmlns:xm="http://schemas.microsoft.com/office/excel/2006/main">
          <x14:cfRule type="expression" priority="890" id="{7EABB7EE-F268-493A-A26B-8E7532BC15D0}">
            <xm:f>Z$15='Drop down Lists'!$C$5</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AA60:AA64</xm:sqref>
        </x14:conditionalFormatting>
        <x14:conditionalFormatting xmlns:xm="http://schemas.microsoft.com/office/excel/2006/main">
          <x14:cfRule type="expression" priority="889" id="{8EA5A7FB-1EF0-4FE6-A808-A664D6C2AA86}">
            <xm:f>Z$15='Drop down Lists'!$C$2</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Z43:Z49 Z37</xm:sqref>
        </x14:conditionalFormatting>
        <x14:conditionalFormatting xmlns:xm="http://schemas.microsoft.com/office/excel/2006/main">
          <x14:cfRule type="expression" priority="888" stopIfTrue="1" id="{D228B409-20F4-47B7-82E9-D957462FDD3B}">
            <xm:f>Z$15='Drop down Lists'!$C$8</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Z43:Z49 Z60:Z62 Z73:Z78 Z65:Z68</xm:sqref>
        </x14:conditionalFormatting>
        <x14:conditionalFormatting xmlns:xm="http://schemas.microsoft.com/office/excel/2006/main">
          <x14:cfRule type="expression" priority="887" id="{B1E6F224-9996-4040-9941-9C722526FC29}">
            <xm:f>Z$15='Drop down Lists'!$C$8</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AA43:AA49 AA60:AA62 AA73:AA78 AA65:AA68</xm:sqref>
        </x14:conditionalFormatting>
        <x14:conditionalFormatting xmlns:xm="http://schemas.microsoft.com/office/excel/2006/main">
          <x14:cfRule type="expression" priority="886" id="{3A2D907B-6F92-4B59-9357-B78131248191}">
            <xm:f>Z$15='Drop down Lists'!$C$8</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Z37</xm:sqref>
        </x14:conditionalFormatting>
        <x14:conditionalFormatting xmlns:xm="http://schemas.microsoft.com/office/excel/2006/main">
          <x14:cfRule type="expression" priority="885" id="{269472E1-5897-4F2B-9B6D-D9B6BFC88288}">
            <xm:f>Z$15='Drop down Lists'!$C$8</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AA37</xm:sqref>
        </x14:conditionalFormatting>
        <x14:conditionalFormatting xmlns:xm="http://schemas.microsoft.com/office/excel/2006/main">
          <x14:cfRule type="expression" priority="884" id="{9DEC000C-CAC4-4632-89B7-D65A0ADFE6F7}">
            <xm:f>Z$15='Drop down Lists'!$C$8</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Z41:AA41</xm:sqref>
        </x14:conditionalFormatting>
        <x14:conditionalFormatting xmlns:xm="http://schemas.microsoft.com/office/excel/2006/main">
          <x14:cfRule type="expression" priority="883" id="{0BC52AA4-F2D9-4625-9091-173185D3FEC8}">
            <xm:f>Z$15='Drop down Lists'!$C$6</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AA63:AA64</xm:sqref>
        </x14:conditionalFormatting>
        <x14:conditionalFormatting xmlns:xm="http://schemas.microsoft.com/office/excel/2006/main">
          <x14:cfRule type="expression" priority="882" id="{D3C053BA-9D4B-43AD-9D96-D454207E8839}">
            <xm:f>Z$15='Drop down Lists'!$C$6</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Z63:Z64</xm:sqref>
        </x14:conditionalFormatting>
        <x14:conditionalFormatting xmlns:xm="http://schemas.microsoft.com/office/excel/2006/main">
          <x14:cfRule type="expression" priority="879" id="{00AF28B3-6962-446B-83F2-46CED55485A5}">
            <xm:f>Z$15='Drop down Lists'!$C$7</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14:cfRule type="expression" priority="880" id="{E8FF089B-1D65-4634-A7C7-97FF86F36C65}">
            <xm:f>Z$15='Drop down Lists'!$C$6</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14:cfRule type="expression" priority="881" id="{A4994F0B-A36F-4B1B-B2E6-5AFE7548BBA1}">
            <xm:f>Z$15='Drop down Lists'!$C$5</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Z48:Z49</xm:sqref>
        </x14:conditionalFormatting>
        <x14:conditionalFormatting xmlns:xm="http://schemas.microsoft.com/office/excel/2006/main">
          <x14:cfRule type="expression" priority="877" id="{CA5F62A9-2E5A-4B60-ABB2-EAAEF78251DB}">
            <xm:f>AA$60='Drop down Lists'!$F$3</xm:f>
            <x14:dxf>
              <font>
                <color rgb="FF001E46"/>
              </font>
              <fill>
                <patternFill>
                  <bgColor rgb="FFB9D9EB"/>
                </patternFill>
              </fill>
            </x14:dxf>
          </x14:cfRule>
          <xm:sqref>AA62</xm:sqref>
        </x14:conditionalFormatting>
        <x14:conditionalFormatting xmlns:xm="http://schemas.microsoft.com/office/excel/2006/main">
          <x14:cfRule type="expression" priority="937" id="{C1A9B4D5-D003-427D-B469-D272B6809622}">
            <xm:f>AA$76='Drop down Lists'!$F$3</xm:f>
            <x14:dxf>
              <font>
                <b/>
                <i val="0"/>
                <color rgb="FF001E46"/>
              </font>
              <fill>
                <patternFill>
                  <bgColor rgb="FFB9D9EB"/>
                </patternFill>
              </fill>
              <border>
                <left style="thin">
                  <color auto="1"/>
                </left>
                <right style="thin">
                  <color auto="1"/>
                </right>
                <top style="thin">
                  <color auto="1"/>
                </top>
                <bottom style="thin">
                  <color auto="1"/>
                </bottom>
                <vertical/>
                <horizontal/>
              </border>
            </x14:dxf>
          </x14:cfRule>
          <x14:cfRule type="expression" priority="938" id="{4178B498-0971-4356-91DE-2E5C738AA451}">
            <xm:f>AA$15='Drop down Lists'!$C$7</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AA78</xm:sqref>
        </x14:conditionalFormatting>
        <x14:conditionalFormatting xmlns:xm="http://schemas.microsoft.com/office/excel/2006/main">
          <x14:cfRule type="expression" priority="859" stopIfTrue="1" id="{EDA1203C-9671-4FF2-B049-5028D00DBBA2}">
            <xm:f>AC$15='Drop down Lists'!$C$2</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AC22:AD27 AC18:AD20 AD37 AC40:AD42 AC29:AD33 AD69:AD78 AD53:AD65</xm:sqref>
        </x14:conditionalFormatting>
        <x14:conditionalFormatting xmlns:xm="http://schemas.microsoft.com/office/excel/2006/main">
          <x14:cfRule type="expression" priority="860" id="{2EA4252F-56F7-4BA3-9667-B5E122482276}">
            <xm:f>AC$15='Drop down Lists'!$C$3</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AD65 AD69:AD78</xm:sqref>
        </x14:conditionalFormatting>
        <x14:conditionalFormatting xmlns:xm="http://schemas.microsoft.com/office/excel/2006/main">
          <x14:cfRule type="expression" priority="855" id="{B777FD51-3FB9-4205-9371-33DFF5BD59F6}">
            <xm:f>AC$15='Drop down Lists'!$C$6</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AC22:AD22 AC40:AD42 AD56:AD59 AD65:AD78</xm:sqref>
        </x14:conditionalFormatting>
        <x14:conditionalFormatting xmlns:xm="http://schemas.microsoft.com/office/excel/2006/main">
          <x14:cfRule type="expression" priority="857" id="{887B3745-5CE2-4973-AE5B-FEDDDB8FA063}">
            <xm:f>AC$15='Drop down Lists'!$C$2</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AD43</xm:sqref>
        </x14:conditionalFormatting>
        <x14:conditionalFormatting xmlns:xm="http://schemas.microsoft.com/office/excel/2006/main">
          <x14:cfRule type="expression" priority="856" id="{4E909C2D-0222-4C82-9623-6F3EA8F6959D}">
            <xm:f>AC$15='Drop down Lists'!$C$6</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AD43 AD46:AD49</xm:sqref>
        </x14:conditionalFormatting>
        <x14:conditionalFormatting xmlns:xm="http://schemas.microsoft.com/office/excel/2006/main">
          <x14:cfRule type="expression" priority="858" stopIfTrue="1" id="{BC5D5FD6-5609-43C3-B09C-45EBEF3926BF}">
            <xm:f>AC$15='Drop down Lists'!$C$2</xm:f>
            <x14:dxf>
              <font>
                <color rgb="FF001E46"/>
              </font>
              <fill>
                <patternFill>
                  <bgColor rgb="FF001E46"/>
                </patternFill>
              </fill>
              <border>
                <left style="thin">
                  <color rgb="FF001E46"/>
                </left>
                <right style="thin">
                  <color rgb="FF001E46"/>
                </right>
                <top style="thin">
                  <color rgb="FF001E46"/>
                </top>
                <bottom style="thin">
                  <color rgb="FF001E46"/>
                </bottom>
              </border>
            </x14:dxf>
          </x14:cfRule>
          <xm:sqref>AD37 AD69:AD78 AD53:AD65</xm:sqref>
        </x14:conditionalFormatting>
        <x14:conditionalFormatting xmlns:xm="http://schemas.microsoft.com/office/excel/2006/main">
          <x14:cfRule type="expression" priority="854" id="{2FB4465E-AD4F-4F54-B3F4-FCFBD3588405}">
            <xm:f>AC$15='Drop down Lists'!$C$2</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AD46:AD49</xm:sqref>
        </x14:conditionalFormatting>
        <x14:conditionalFormatting xmlns:xm="http://schemas.microsoft.com/office/excel/2006/main">
          <x14:cfRule type="expression" priority="853" stopIfTrue="1" id="{FDE99FE8-084E-4C70-9AF2-0F6912415FD6}">
            <xm:f>AD$76='Drop down Lists'!$F$3</xm:f>
            <x14:dxf>
              <font>
                <b val="0"/>
                <i val="0"/>
                <color rgb="FF001E46"/>
              </font>
              <fill>
                <patternFill>
                  <bgColor rgb="FFB9D9EB"/>
                </patternFill>
              </fill>
              <border>
                <left style="thin">
                  <color auto="1"/>
                </left>
                <right style="thin">
                  <color auto="1"/>
                </right>
                <top style="thin">
                  <color auto="1"/>
                </top>
                <bottom style="thin">
                  <color auto="1"/>
                </bottom>
                <vertical/>
                <horizontal/>
              </border>
            </x14:dxf>
          </x14:cfRule>
          <xm:sqref>AD77:AD78</xm:sqref>
        </x14:conditionalFormatting>
        <x14:conditionalFormatting xmlns:xm="http://schemas.microsoft.com/office/excel/2006/main">
          <x14:cfRule type="expression" priority="852" id="{80ADF85E-1035-41AB-9287-07A50DFF9B96}">
            <xm:f>AD$73='Drop down Lists'!$F$3</xm:f>
            <x14:dxf>
              <font>
                <b val="0"/>
                <i val="0"/>
                <color rgb="FF001E46"/>
              </font>
              <fill>
                <patternFill>
                  <bgColor rgb="FFB9D9EB"/>
                </patternFill>
              </fill>
              <border>
                <left style="thin">
                  <color auto="1"/>
                </left>
                <right style="thin">
                  <color auto="1"/>
                </right>
                <top style="thin">
                  <color auto="1"/>
                </top>
                <bottom style="thin">
                  <color auto="1"/>
                </bottom>
                <vertical/>
                <horizontal/>
              </border>
            </x14:dxf>
          </x14:cfRule>
          <xm:sqref>AD74:AD75</xm:sqref>
        </x14:conditionalFormatting>
        <x14:conditionalFormatting xmlns:xm="http://schemas.microsoft.com/office/excel/2006/main">
          <x14:cfRule type="expression" priority="851" id="{55D9A6F9-FA4A-47F2-ADD7-69481CC3D182}">
            <xm:f>AC$41='Drop down Lists'!$F$4</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AC42:AD42</xm:sqref>
        </x14:conditionalFormatting>
        <x14:conditionalFormatting xmlns:xm="http://schemas.microsoft.com/office/excel/2006/main">
          <x14:cfRule type="expression" priority="850" id="{EBDF9CCC-2B3E-42FB-B099-41D0DF81D133}">
            <xm:f>AC$20='Drop down Lists'!$A$3</xm:f>
            <x14:dxf>
              <font>
                <color rgb="FF001E46"/>
              </font>
              <fill>
                <patternFill>
                  <bgColor rgb="FF001E46"/>
                </patternFill>
              </fill>
              <border>
                <left/>
                <right/>
                <top/>
                <bottom/>
                <vertical/>
                <horizontal/>
              </border>
            </x14:dxf>
          </x14:cfRule>
          <xm:sqref>AC22:AD22</xm:sqref>
        </x14:conditionalFormatting>
        <x14:conditionalFormatting xmlns:xm="http://schemas.microsoft.com/office/excel/2006/main">
          <x14:cfRule type="expression" priority="849" id="{D17752E0-2A94-4CDA-AF6D-7A3168D9306F}">
            <xm:f>AC$41='Drop down Lists'!$F$3</xm:f>
            <x14:dxf>
              <font>
                <color rgb="FF001E46"/>
              </font>
              <fill>
                <patternFill>
                  <bgColor rgb="FF001E46"/>
                </patternFill>
              </fill>
              <border>
                <left/>
                <right/>
                <top/>
                <bottom/>
                <vertical/>
                <horizontal/>
              </border>
            </x14:dxf>
          </x14:cfRule>
          <xm:sqref>AD43 AD46:AD49</xm:sqref>
        </x14:conditionalFormatting>
        <x14:conditionalFormatting xmlns:xm="http://schemas.microsoft.com/office/excel/2006/main">
          <x14:cfRule type="expression" priority="848" id="{62608BC4-9B8F-4B69-A38E-41D19B12F32B}">
            <xm:f>AC$15='Drop down Lists'!$C$2</xm:f>
            <x14:dxf>
              <font>
                <color rgb="FF001E46"/>
              </font>
              <fill>
                <patternFill>
                  <bgColor rgb="FF001E46"/>
                </patternFill>
              </fill>
              <border>
                <left/>
                <right/>
                <top/>
                <bottom/>
                <vertical/>
                <horizontal/>
              </border>
            </x14:dxf>
          </x14:cfRule>
          <xm:sqref>AD44</xm:sqref>
        </x14:conditionalFormatting>
        <x14:conditionalFormatting xmlns:xm="http://schemas.microsoft.com/office/excel/2006/main">
          <x14:cfRule type="expression" priority="847" id="{A958D5D0-483A-47B3-B5DE-EA91DAA8EEE0}">
            <xm:f>AC$41='Drop down Lists'!$F$3</xm:f>
            <x14:dxf>
              <font>
                <color rgb="FF001E46"/>
              </font>
              <fill>
                <patternFill>
                  <bgColor rgb="FF001E46"/>
                </patternFill>
              </fill>
              <border>
                <left/>
                <right/>
                <top/>
                <bottom/>
                <vertical/>
                <horizontal/>
              </border>
            </x14:dxf>
          </x14:cfRule>
          <xm:sqref>AD44</xm:sqref>
        </x14:conditionalFormatting>
        <x14:conditionalFormatting xmlns:xm="http://schemas.microsoft.com/office/excel/2006/main">
          <x14:cfRule type="expression" priority="846" id="{8885F770-CF21-4F5C-98E8-750AE7CAAB0A}">
            <xm:f>AC$15='Drop down Lists'!$C$2</xm:f>
            <x14:dxf>
              <font>
                <color rgb="FF001E46"/>
              </font>
              <fill>
                <patternFill>
                  <bgColor rgb="FF001E46"/>
                </patternFill>
              </fill>
              <border>
                <left/>
                <right/>
                <top/>
                <bottom/>
                <vertical/>
                <horizontal/>
              </border>
            </x14:dxf>
          </x14:cfRule>
          <xm:sqref>AD45</xm:sqref>
        </x14:conditionalFormatting>
        <x14:conditionalFormatting xmlns:xm="http://schemas.microsoft.com/office/excel/2006/main">
          <x14:cfRule type="expression" priority="845" id="{F3E24250-92EE-4C4E-B1A9-A91ECE7BB2B8}">
            <xm:f>AC$15='Drop down Lists'!$C$6</xm:f>
            <x14:dxf>
              <font>
                <color rgb="FF001E46"/>
              </font>
              <fill>
                <patternFill>
                  <bgColor rgb="FF001E46"/>
                </patternFill>
              </fill>
              <border>
                <left/>
                <right/>
                <top/>
                <bottom/>
                <vertical/>
                <horizontal/>
              </border>
            </x14:dxf>
          </x14:cfRule>
          <xm:sqref>AD44:AD45</xm:sqref>
        </x14:conditionalFormatting>
        <x14:conditionalFormatting xmlns:xm="http://schemas.microsoft.com/office/excel/2006/main">
          <x14:cfRule type="expression" priority="844" id="{CD3FB8A6-C436-4FB0-873A-C8D30525DEA1}">
            <xm:f>AC$41='Drop down Lists'!$F$3</xm:f>
            <x14:dxf>
              <font>
                <color rgb="FF001E46"/>
              </font>
              <fill>
                <patternFill>
                  <bgColor rgb="FF001E46"/>
                </patternFill>
              </fill>
              <border>
                <left/>
                <right/>
                <top/>
                <bottom/>
                <vertical/>
                <horizontal/>
              </border>
            </x14:dxf>
          </x14:cfRule>
          <xm:sqref>AD45</xm:sqref>
        </x14:conditionalFormatting>
        <x14:conditionalFormatting xmlns:xm="http://schemas.microsoft.com/office/excel/2006/main">
          <x14:cfRule type="expression" priority="843" id="{4E538103-E55E-4835-A106-80FB2F825FA7}">
            <xm:f>AC$15='Drop down Lists'!$C$2</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AD66 AC53:AC78</xm:sqref>
        </x14:conditionalFormatting>
        <x14:conditionalFormatting xmlns:xm="http://schemas.microsoft.com/office/excel/2006/main">
          <x14:cfRule type="expression" priority="842" id="{7BDD8B2A-8E74-4050-9CAB-7C4E66C9E603}">
            <xm:f>AC$15='Drop down Lists'!$C$3</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AD66</xm:sqref>
        </x14:conditionalFormatting>
        <x14:conditionalFormatting xmlns:xm="http://schemas.microsoft.com/office/excel/2006/main">
          <x14:cfRule type="expression" priority="841" id="{F9C4DD83-7C2C-4F26-8314-7EE0DC3A510F}">
            <xm:f>AC$15='Drop down Lists'!$C$2</xm:f>
            <x14:dxf>
              <font>
                <color rgb="FF001E46"/>
              </font>
              <fill>
                <patternFill>
                  <bgColor rgb="FF001E46"/>
                </patternFill>
              </fill>
              <border>
                <left style="thin">
                  <color rgb="FF001E46"/>
                </left>
                <right style="thin">
                  <color rgb="FF001E46"/>
                </right>
                <top style="thin">
                  <color rgb="FF001E46"/>
                </top>
                <bottom style="thin">
                  <color rgb="FF001E46"/>
                </bottom>
              </border>
            </x14:dxf>
          </x14:cfRule>
          <xm:sqref>AD66</xm:sqref>
        </x14:conditionalFormatting>
        <x14:conditionalFormatting xmlns:xm="http://schemas.microsoft.com/office/excel/2006/main">
          <x14:cfRule type="expression" priority="840" id="{F569F8B3-C403-4626-8AE2-FE51D3ED4E7B}">
            <xm:f>AD$15='Drop down Lists'!$C$2</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AD67:AD68</xm:sqref>
        </x14:conditionalFormatting>
        <x14:conditionalFormatting xmlns:xm="http://schemas.microsoft.com/office/excel/2006/main">
          <x14:cfRule type="expression" priority="839" id="{C4B4AAF0-FAF7-457C-B1FC-3AFB861182CD}">
            <xm:f>AC$15='Drop down Lists'!$C$3</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AD67:AD68</xm:sqref>
        </x14:conditionalFormatting>
        <x14:conditionalFormatting xmlns:xm="http://schemas.microsoft.com/office/excel/2006/main">
          <x14:cfRule type="expression" priority="838" id="{7FBD83A3-6D3E-4285-AEB6-0643048BA028}">
            <xm:f>AC$15='Drop down Lists'!$C$2</xm:f>
            <x14:dxf>
              <font>
                <color rgb="FF001E46"/>
              </font>
              <fill>
                <patternFill>
                  <bgColor rgb="FF001E46"/>
                </patternFill>
              </fill>
              <border>
                <left style="thin">
                  <color rgb="FF001E46"/>
                </left>
                <right style="thin">
                  <color rgb="FF001E46"/>
                </right>
                <top style="thin">
                  <color rgb="FF001E46"/>
                </top>
                <bottom style="thin">
                  <color rgb="FF001E46"/>
                </bottom>
              </border>
            </x14:dxf>
          </x14:cfRule>
          <xm:sqref>AD67:AD68</xm:sqref>
        </x14:conditionalFormatting>
        <x14:conditionalFormatting xmlns:xm="http://schemas.microsoft.com/office/excel/2006/main">
          <x14:cfRule type="expression" priority="837" id="{4EECCDA1-7797-4870-B7DE-A7AA7C24A4B5}">
            <xm:f>AC$15='Drop down Lists'!$C$2</xm:f>
            <x14:dxf>
              <font>
                <color rgb="FF001E46"/>
              </font>
              <fill>
                <patternFill>
                  <bgColor rgb="FF001E46"/>
                </patternFill>
              </fill>
              <border>
                <left/>
                <right/>
                <top/>
                <bottom/>
                <vertical/>
                <horizontal/>
              </border>
            </x14:dxf>
          </x14:cfRule>
          <xm:sqref>AC28:AD28</xm:sqref>
        </x14:conditionalFormatting>
        <x14:conditionalFormatting xmlns:xm="http://schemas.microsoft.com/office/excel/2006/main">
          <x14:cfRule type="expression" priority="861" stopIfTrue="1" id="{FF2375DB-6A46-4736-BBA0-BE98C37D7C3C}">
            <xm:f>AC$15='Drop down Lists'!$C$7</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AC22:AD22 AC40:AD42 AC43:AC46 AD74:AD78 AD54:AD68</xm:sqref>
        </x14:conditionalFormatting>
        <x14:conditionalFormatting xmlns:xm="http://schemas.microsoft.com/office/excel/2006/main">
          <x14:cfRule type="expression" priority="862" id="{AA274CCF-86CE-4453-B763-ECADC9F79408}">
            <xm:f>AC$15='Drop down Lists'!$C$7</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AD43 AD46:AD49 AD53:AD61</xm:sqref>
        </x14:conditionalFormatting>
        <x14:conditionalFormatting xmlns:xm="http://schemas.microsoft.com/office/excel/2006/main">
          <x14:cfRule type="expression" priority="863" id="{DC6808E9-0CA5-4CCF-96BD-9E65567CEFCA}">
            <xm:f>AC$15='Drop down Lists'!$C$7</xm:f>
            <x14:dxf>
              <font>
                <color rgb="FF001E46"/>
              </font>
              <fill>
                <patternFill>
                  <fgColor rgb="FF001E46"/>
                  <bgColor rgb="FF001E46"/>
                </patternFill>
              </fill>
              <border>
                <left/>
                <right/>
                <top/>
                <bottom/>
                <vertical/>
                <horizontal/>
              </border>
            </x14:dxf>
          </x14:cfRule>
          <xm:sqref>AD44</xm:sqref>
        </x14:conditionalFormatting>
        <x14:conditionalFormatting xmlns:xm="http://schemas.microsoft.com/office/excel/2006/main">
          <x14:cfRule type="expression" priority="864" id="{62F6BC11-E146-41B6-B0AE-2B4DD079AFFF}">
            <xm:f>AC$15='Drop down Lists'!$C$7</xm:f>
            <x14:dxf>
              <font>
                <color rgb="FF001E46"/>
              </font>
              <fill>
                <patternFill>
                  <bgColor rgb="FF001E46"/>
                </patternFill>
              </fill>
              <border>
                <left/>
                <right/>
                <top/>
                <bottom/>
                <vertical/>
                <horizontal/>
              </border>
            </x14:dxf>
          </x14:cfRule>
          <xm:sqref>AD45</xm:sqref>
        </x14:conditionalFormatting>
        <x14:conditionalFormatting xmlns:xm="http://schemas.microsoft.com/office/excel/2006/main">
          <x14:cfRule type="expression" priority="866" id="{6DE78750-4E55-4F7A-8DE4-A8ED70CE65ED}">
            <xm:f>AC$15='Drop down Lists'!$C$6</xm:f>
            <x14:dxf>
              <font>
                <color rgb="FF001E46"/>
              </font>
              <fill>
                <patternFill>
                  <fgColor auto="1"/>
                  <bgColor rgb="FF001E46"/>
                </patternFill>
              </fill>
              <border>
                <left style="thin">
                  <color rgb="FF001E46"/>
                </left>
                <right style="thin">
                  <color rgb="FF001E46"/>
                </right>
                <top style="thin">
                  <color rgb="FF001E46"/>
                </top>
                <bottom style="thin">
                  <color rgb="FF001E46"/>
                </bottom>
                <vertical/>
                <horizontal/>
              </border>
            </x14:dxf>
          </x14:cfRule>
          <xm:sqref>AD56:AD59 AD65:AD78</xm:sqref>
        </x14:conditionalFormatting>
        <x14:conditionalFormatting xmlns:xm="http://schemas.microsoft.com/office/excel/2006/main">
          <x14:cfRule type="expression" priority="865" stopIfTrue="1" id="{E29E2B4D-EDA0-412C-BAC6-C202734B0EDE}">
            <xm:f>AC$15='Drop down Lists'!$C$5</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AC40:AD42 AD69:AD70 AD73:AD78 AD53:AD65</xm:sqref>
        </x14:conditionalFormatting>
        <x14:conditionalFormatting xmlns:xm="http://schemas.microsoft.com/office/excel/2006/main">
          <x14:cfRule type="expression" priority="867" id="{EBCFEB3D-0357-4F81-B7AD-7F9A4B6DFFDD}">
            <xm:f>AC$15='Drop down Lists'!$C$5</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AD43 AD46:AD49 AD53:AD59</xm:sqref>
        </x14:conditionalFormatting>
        <x14:conditionalFormatting xmlns:xm="http://schemas.microsoft.com/office/excel/2006/main">
          <x14:cfRule type="expression" priority="868" id="{02348E6B-3469-4E6E-B40A-A8B3564FE173}">
            <xm:f>AC$15='Drop down Lists'!$C$5</xm:f>
            <x14:dxf>
              <font>
                <color rgb="FF001E46"/>
              </font>
              <fill>
                <patternFill>
                  <bgColor rgb="FF001E46"/>
                </patternFill>
              </fill>
              <border>
                <left/>
                <right/>
                <top/>
                <bottom/>
                <vertical/>
                <horizontal/>
              </border>
            </x14:dxf>
          </x14:cfRule>
          <xm:sqref>AD44:AD45</xm:sqref>
        </x14:conditionalFormatting>
        <x14:conditionalFormatting xmlns:xm="http://schemas.microsoft.com/office/excel/2006/main">
          <x14:cfRule type="expression" priority="869" id="{01B82562-BD62-4645-85C2-FF086F497EC1}">
            <xm:f>AD$15='Drop down Lists'!$C$5</xm:f>
            <x14:dxf>
              <font>
                <color theme="6"/>
              </font>
              <fill>
                <patternFill>
                  <bgColor theme="6"/>
                </patternFill>
              </fill>
              <border>
                <left style="thin">
                  <color theme="6"/>
                </left>
                <right style="thin">
                  <color theme="6"/>
                </right>
                <top style="thin">
                  <color theme="6"/>
                </top>
                <bottom style="thin">
                  <color theme="6"/>
                </bottom>
                <vertical/>
                <horizontal/>
              </border>
            </x14:dxf>
          </x14:cfRule>
          <xm:sqref>AD78</xm:sqref>
        </x14:conditionalFormatting>
        <x14:conditionalFormatting xmlns:xm="http://schemas.microsoft.com/office/excel/2006/main">
          <x14:cfRule type="expression" priority="835" id="{0A299353-88CC-42B2-B910-725DBD5E222F}">
            <xm:f>AC$15='Drop down Lists'!$C$5</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14:cfRule type="expression" priority="836" id="{D963DD9F-2671-4ACB-B427-04810DAD89A1}">
            <xm:f>AC$15='Drop down Lists'!$C$6</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AC43:AC46</xm:sqref>
        </x14:conditionalFormatting>
        <x14:conditionalFormatting xmlns:xm="http://schemas.microsoft.com/office/excel/2006/main">
          <x14:cfRule type="expression" priority="834" id="{8EB3DCE4-0837-4549-A504-B0E4FD044D91}">
            <xm:f>AC$15='Drop down Lists'!$C$7</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AC53:AC59</xm:sqref>
        </x14:conditionalFormatting>
        <x14:conditionalFormatting xmlns:xm="http://schemas.microsoft.com/office/excel/2006/main">
          <x14:cfRule type="expression" priority="832" id="{6F9F3306-28EE-4267-9968-BD82CAF35787}">
            <xm:f>AC$15='Drop down Lists'!$C$5</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AC53:AC59</xm:sqref>
        </x14:conditionalFormatting>
        <x14:conditionalFormatting xmlns:xm="http://schemas.microsoft.com/office/excel/2006/main">
          <x14:cfRule type="expression" priority="833" id="{E9D7991E-8FD1-4874-96F6-7D1E261F9A08}">
            <xm:f>AC$15='Drop down Lists'!$C$6</xm:f>
            <x14:dxf>
              <font>
                <color theme="0"/>
              </font>
              <fill>
                <patternFill>
                  <bgColor rgb="FF004B87"/>
                </patternFill>
              </fill>
              <border>
                <left style="thin">
                  <color rgb="FF001E46"/>
                </left>
                <right style="thin">
                  <color rgb="FF001E46"/>
                </right>
                <top style="thin">
                  <color rgb="FF001E46"/>
                </top>
                <bottom style="thin">
                  <color rgb="FF001E46"/>
                </bottom>
                <vertical/>
                <horizontal/>
              </border>
            </x14:dxf>
          </x14:cfRule>
          <xm:sqref>AC53:AC55</xm:sqref>
        </x14:conditionalFormatting>
        <x14:conditionalFormatting xmlns:xm="http://schemas.microsoft.com/office/excel/2006/main">
          <x14:cfRule type="expression" priority="831" id="{68A4821B-A786-41CC-AD28-E80D4FF91386}">
            <xm:f>AC$15='Drop down Lists'!$C$6</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AC56:AC59</xm:sqref>
        </x14:conditionalFormatting>
        <x14:conditionalFormatting xmlns:xm="http://schemas.microsoft.com/office/excel/2006/main">
          <x14:cfRule type="expression" priority="811" id="{4AFD11B9-4988-4177-921B-650FBCB20731}">
            <xm:f>AC$15='Drop down Lists'!$C$3</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14:cfRule type="expression" priority="830" id="{829AA1B3-8F6F-4B36-8296-BA43FA249824}">
            <xm:f>AC$15='Drop down Lists'!$C$6</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AC65:AC78</xm:sqref>
        </x14:conditionalFormatting>
        <x14:conditionalFormatting xmlns:xm="http://schemas.microsoft.com/office/excel/2006/main">
          <x14:cfRule type="expression" priority="829" id="{22C29165-7B55-40E2-8553-8A620C54926A}">
            <xm:f>AC$15='Drop down Lists'!$C$7</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AC60:AC61</xm:sqref>
        </x14:conditionalFormatting>
        <x14:conditionalFormatting xmlns:xm="http://schemas.microsoft.com/office/excel/2006/main">
          <x14:cfRule type="expression" priority="828" stopIfTrue="1" id="{60CDBA66-0D3A-4E2F-A9D3-667F02AF3C2F}">
            <xm:f>AC$15='Drop down Lists'!$C$7</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AC62:AD64</xm:sqref>
        </x14:conditionalFormatting>
        <x14:conditionalFormatting xmlns:xm="http://schemas.microsoft.com/office/excel/2006/main">
          <x14:cfRule type="expression" priority="827" id="{4972BB2D-D0BE-4633-B475-90CE8525821B}">
            <xm:f>AC$15='Drop down Lists'!$C$7</xm:f>
            <x14:dxf>
              <font>
                <color rgb="FF001E46"/>
              </font>
              <fill>
                <patternFill>
                  <bgColor rgb="FF001E46"/>
                </patternFill>
              </fill>
              <border>
                <left style="thin">
                  <color rgb="FF001E46"/>
                </left>
                <right style="thin">
                  <color rgb="FF001E46"/>
                </right>
                <top style="thin">
                  <color rgb="FF001E46"/>
                </top>
                <bottom style="thin">
                  <color rgb="FF001E46"/>
                </bottom>
              </border>
            </x14:dxf>
          </x14:cfRule>
          <xm:sqref>AD62:AD64</xm:sqref>
        </x14:conditionalFormatting>
        <x14:conditionalFormatting xmlns:xm="http://schemas.microsoft.com/office/excel/2006/main">
          <x14:cfRule type="expression" priority="826" id="{F265BB30-05D9-4CDC-9043-693D85EE6E0E}">
            <xm:f>AC$15='Drop down Lists'!$C$4</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AC65:AD67</xm:sqref>
        </x14:conditionalFormatting>
        <x14:conditionalFormatting xmlns:xm="http://schemas.microsoft.com/office/excel/2006/main">
          <x14:cfRule type="expression" priority="825" id="{CB0A61C5-DF55-4A1E-B855-11C44293F084}">
            <xm:f>AC$15='Drop down Lists'!$C$4</xm:f>
            <x14:dxf>
              <font>
                <color rgb="FF001E46"/>
              </font>
              <fill>
                <patternFill>
                  <bgColor rgb="FF001E46"/>
                </patternFill>
              </fill>
              <border>
                <left style="thin">
                  <color rgb="FF001E46"/>
                </left>
                <right style="thin">
                  <color rgb="FF001E46"/>
                </right>
                <top style="thin">
                  <color rgb="FF001E46"/>
                </top>
                <bottom style="thin">
                  <color rgb="FF001E46"/>
                </bottom>
              </border>
            </x14:dxf>
          </x14:cfRule>
          <xm:sqref>AD65:AD67</xm:sqref>
        </x14:conditionalFormatting>
        <x14:conditionalFormatting xmlns:xm="http://schemas.microsoft.com/office/excel/2006/main">
          <x14:cfRule type="expression" priority="824" id="{14E4AAA5-B386-4856-9E59-764B1B97EF27}">
            <xm:f>AC$15='Drop down Lists'!$C$5</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AC60:AC64</xm:sqref>
        </x14:conditionalFormatting>
        <x14:conditionalFormatting xmlns:xm="http://schemas.microsoft.com/office/excel/2006/main">
          <x14:cfRule type="expression" priority="823" id="{31E4D5CF-C109-437A-9285-D1E126160E9D}">
            <xm:f>AC$15='Drop down Lists'!$C$5</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AD60:AD64</xm:sqref>
        </x14:conditionalFormatting>
        <x14:conditionalFormatting xmlns:xm="http://schemas.microsoft.com/office/excel/2006/main">
          <x14:cfRule type="expression" priority="822" id="{D5DC6F8D-F64B-42F8-A3E4-2A4198A1E950}">
            <xm:f>AC$15='Drop down Lists'!$C$2</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AC43:AC49 AC37</xm:sqref>
        </x14:conditionalFormatting>
        <x14:conditionalFormatting xmlns:xm="http://schemas.microsoft.com/office/excel/2006/main">
          <x14:cfRule type="expression" priority="821" stopIfTrue="1" id="{3AA0FFDA-DE08-43A1-9AE2-75F651EE41F8}">
            <xm:f>AC$15='Drop down Lists'!$C$8</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AC43:AC49 AC60:AC62 AC73:AC78 AC65:AC68</xm:sqref>
        </x14:conditionalFormatting>
        <x14:conditionalFormatting xmlns:xm="http://schemas.microsoft.com/office/excel/2006/main">
          <x14:cfRule type="expression" priority="820" id="{494D79CE-3379-4DC0-994D-AEEFF0D2E016}">
            <xm:f>AC$15='Drop down Lists'!$C$8</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AD43:AD49 AD60:AD62 AD73:AD78 AD65:AD68</xm:sqref>
        </x14:conditionalFormatting>
        <x14:conditionalFormatting xmlns:xm="http://schemas.microsoft.com/office/excel/2006/main">
          <x14:cfRule type="expression" priority="819" id="{B63BAAFA-1F65-4519-9DE0-0C999E5C4EFF}">
            <xm:f>AC$15='Drop down Lists'!$C$8</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AC37</xm:sqref>
        </x14:conditionalFormatting>
        <x14:conditionalFormatting xmlns:xm="http://schemas.microsoft.com/office/excel/2006/main">
          <x14:cfRule type="expression" priority="818" id="{54E663A6-9286-47E7-832E-276CBE2B54AC}">
            <xm:f>AC$15='Drop down Lists'!$C$8</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AD37</xm:sqref>
        </x14:conditionalFormatting>
        <x14:conditionalFormatting xmlns:xm="http://schemas.microsoft.com/office/excel/2006/main">
          <x14:cfRule type="expression" priority="817" id="{E6BEB45C-2AD0-4CE4-AAEA-E59407E9DD00}">
            <xm:f>AC$15='Drop down Lists'!$C$8</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AC41:AD41</xm:sqref>
        </x14:conditionalFormatting>
        <x14:conditionalFormatting xmlns:xm="http://schemas.microsoft.com/office/excel/2006/main">
          <x14:cfRule type="expression" priority="816" id="{0D10DCF2-C8A7-4B93-A198-2213DD91B72D}">
            <xm:f>AC$15='Drop down Lists'!$C$6</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AD63:AD64</xm:sqref>
        </x14:conditionalFormatting>
        <x14:conditionalFormatting xmlns:xm="http://schemas.microsoft.com/office/excel/2006/main">
          <x14:cfRule type="expression" priority="815" id="{0CEA46FE-6FA4-4231-AE0C-C4850BC973A9}">
            <xm:f>AC$15='Drop down Lists'!$C$6</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AC63:AC64</xm:sqref>
        </x14:conditionalFormatting>
        <x14:conditionalFormatting xmlns:xm="http://schemas.microsoft.com/office/excel/2006/main">
          <x14:cfRule type="expression" priority="812" id="{3533524F-C314-48C8-AFBD-323D196D3E78}">
            <xm:f>AC$15='Drop down Lists'!$C$7</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14:cfRule type="expression" priority="813" id="{196C33F2-0E8A-4376-B22E-58E1F9125641}">
            <xm:f>AC$15='Drop down Lists'!$C$6</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14:cfRule type="expression" priority="814" id="{E05E98C7-B310-4660-97E1-7FD605B3EF29}">
            <xm:f>AC$15='Drop down Lists'!$C$5</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AC48:AC49</xm:sqref>
        </x14:conditionalFormatting>
        <x14:conditionalFormatting xmlns:xm="http://schemas.microsoft.com/office/excel/2006/main">
          <x14:cfRule type="expression" priority="810" id="{1D4FD8DD-F286-40B5-90CD-F1858FC726AD}">
            <xm:f>AD$60='Drop down Lists'!$F$3</xm:f>
            <x14:dxf>
              <font>
                <color rgb="FF001E46"/>
              </font>
              <fill>
                <patternFill>
                  <bgColor rgb="FFB9D9EB"/>
                </patternFill>
              </fill>
            </x14:dxf>
          </x14:cfRule>
          <xm:sqref>AD62</xm:sqref>
        </x14:conditionalFormatting>
        <x14:conditionalFormatting xmlns:xm="http://schemas.microsoft.com/office/excel/2006/main">
          <x14:cfRule type="expression" priority="870" id="{D72CBD66-3CF1-49FB-8D29-BB83AB3C6464}">
            <xm:f>AD$76='Drop down Lists'!$F$3</xm:f>
            <x14:dxf>
              <font>
                <b/>
                <i val="0"/>
                <color rgb="FF001E46"/>
              </font>
              <fill>
                <patternFill>
                  <bgColor rgb="FFB9D9EB"/>
                </patternFill>
              </fill>
              <border>
                <left style="thin">
                  <color auto="1"/>
                </left>
                <right style="thin">
                  <color auto="1"/>
                </right>
                <top style="thin">
                  <color auto="1"/>
                </top>
                <bottom style="thin">
                  <color auto="1"/>
                </bottom>
                <vertical/>
                <horizontal/>
              </border>
            </x14:dxf>
          </x14:cfRule>
          <x14:cfRule type="expression" priority="871" id="{8B1B8847-D24A-46EB-8276-0A64626A740D}">
            <xm:f>AD$15='Drop down Lists'!$C$7</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AD78</xm:sqref>
        </x14:conditionalFormatting>
        <x14:conditionalFormatting xmlns:xm="http://schemas.microsoft.com/office/excel/2006/main">
          <x14:cfRule type="expression" priority="792" stopIfTrue="1" id="{160884DF-F620-45C0-8347-765FE9B94672}">
            <xm:f>AF$15='Drop down Lists'!$C$2</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AF22:AG27 AF18:AG20 AG37 AF40:AG42 AF29:AG33 AG69:AG78 AG53:AG65</xm:sqref>
        </x14:conditionalFormatting>
        <x14:conditionalFormatting xmlns:xm="http://schemas.microsoft.com/office/excel/2006/main">
          <x14:cfRule type="expression" priority="793" id="{BE3C2D0D-4EBD-4D14-B8C2-3EE3E5A7F162}">
            <xm:f>AF$15='Drop down Lists'!$C$3</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AG65 AG69:AG78</xm:sqref>
        </x14:conditionalFormatting>
        <x14:conditionalFormatting xmlns:xm="http://schemas.microsoft.com/office/excel/2006/main">
          <x14:cfRule type="expression" priority="788" id="{650077C7-76CF-4BFA-918D-B83DCC99F7BA}">
            <xm:f>AF$15='Drop down Lists'!$C$6</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AF22:AG22 AF40:AG42 AG56:AG59 AG65:AG78</xm:sqref>
        </x14:conditionalFormatting>
        <x14:conditionalFormatting xmlns:xm="http://schemas.microsoft.com/office/excel/2006/main">
          <x14:cfRule type="expression" priority="790" id="{9AF32BBB-7C68-44CC-B24C-87B6687228D8}">
            <xm:f>AF$15='Drop down Lists'!$C$2</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AG43</xm:sqref>
        </x14:conditionalFormatting>
        <x14:conditionalFormatting xmlns:xm="http://schemas.microsoft.com/office/excel/2006/main">
          <x14:cfRule type="expression" priority="789" id="{C45708C6-97E5-4BE9-8627-C039ABE9F16C}">
            <xm:f>AF$15='Drop down Lists'!$C$6</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AG43 AG46:AG49</xm:sqref>
        </x14:conditionalFormatting>
        <x14:conditionalFormatting xmlns:xm="http://schemas.microsoft.com/office/excel/2006/main">
          <x14:cfRule type="expression" priority="791" stopIfTrue="1" id="{6C3C53F1-AAD5-403B-82C8-E2CD52BF23FC}">
            <xm:f>AF$15='Drop down Lists'!$C$2</xm:f>
            <x14:dxf>
              <font>
                <color rgb="FF001E46"/>
              </font>
              <fill>
                <patternFill>
                  <bgColor rgb="FF001E46"/>
                </patternFill>
              </fill>
              <border>
                <left style="thin">
                  <color rgb="FF001E46"/>
                </left>
                <right style="thin">
                  <color rgb="FF001E46"/>
                </right>
                <top style="thin">
                  <color rgb="FF001E46"/>
                </top>
                <bottom style="thin">
                  <color rgb="FF001E46"/>
                </bottom>
              </border>
            </x14:dxf>
          </x14:cfRule>
          <xm:sqref>AG37 AG69:AG78 AG53:AG65</xm:sqref>
        </x14:conditionalFormatting>
        <x14:conditionalFormatting xmlns:xm="http://schemas.microsoft.com/office/excel/2006/main">
          <x14:cfRule type="expression" priority="787" id="{108E8B74-F7B9-4FD3-9623-64219EC56FC9}">
            <xm:f>AF$15='Drop down Lists'!$C$2</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AG46:AG49</xm:sqref>
        </x14:conditionalFormatting>
        <x14:conditionalFormatting xmlns:xm="http://schemas.microsoft.com/office/excel/2006/main">
          <x14:cfRule type="expression" priority="786" stopIfTrue="1" id="{FCF564CF-1EF1-405D-81EC-63D0765C9BA7}">
            <xm:f>AG$76='Drop down Lists'!$F$3</xm:f>
            <x14:dxf>
              <font>
                <b val="0"/>
                <i val="0"/>
                <color rgb="FF001E46"/>
              </font>
              <fill>
                <patternFill>
                  <bgColor rgb="FFB9D9EB"/>
                </patternFill>
              </fill>
              <border>
                <left style="thin">
                  <color auto="1"/>
                </left>
                <right style="thin">
                  <color auto="1"/>
                </right>
                <top style="thin">
                  <color auto="1"/>
                </top>
                <bottom style="thin">
                  <color auto="1"/>
                </bottom>
                <vertical/>
                <horizontal/>
              </border>
            </x14:dxf>
          </x14:cfRule>
          <xm:sqref>AG77:AG78</xm:sqref>
        </x14:conditionalFormatting>
        <x14:conditionalFormatting xmlns:xm="http://schemas.microsoft.com/office/excel/2006/main">
          <x14:cfRule type="expression" priority="785" id="{481F313B-2874-4F23-95E9-D8C4B235FADA}">
            <xm:f>AG$73='Drop down Lists'!$F$3</xm:f>
            <x14:dxf>
              <font>
                <b val="0"/>
                <i val="0"/>
                <color rgb="FF001E46"/>
              </font>
              <fill>
                <patternFill>
                  <bgColor rgb="FFB9D9EB"/>
                </patternFill>
              </fill>
              <border>
                <left style="thin">
                  <color auto="1"/>
                </left>
                <right style="thin">
                  <color auto="1"/>
                </right>
                <top style="thin">
                  <color auto="1"/>
                </top>
                <bottom style="thin">
                  <color auto="1"/>
                </bottom>
                <vertical/>
                <horizontal/>
              </border>
            </x14:dxf>
          </x14:cfRule>
          <xm:sqref>AG74:AG75</xm:sqref>
        </x14:conditionalFormatting>
        <x14:conditionalFormatting xmlns:xm="http://schemas.microsoft.com/office/excel/2006/main">
          <x14:cfRule type="expression" priority="784" id="{4743A61A-8CDF-4800-8EBD-3FD9DA56D5DC}">
            <xm:f>AF$41='Drop down Lists'!$F$4</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AF42:AG42</xm:sqref>
        </x14:conditionalFormatting>
        <x14:conditionalFormatting xmlns:xm="http://schemas.microsoft.com/office/excel/2006/main">
          <x14:cfRule type="expression" priority="783" id="{A31B5BA9-DAB1-4159-B1CD-45DCC558D960}">
            <xm:f>AF$20='Drop down Lists'!$A$3</xm:f>
            <x14:dxf>
              <font>
                <color rgb="FF001E46"/>
              </font>
              <fill>
                <patternFill>
                  <bgColor rgb="FF001E46"/>
                </patternFill>
              </fill>
              <border>
                <left/>
                <right/>
                <top/>
                <bottom/>
                <vertical/>
                <horizontal/>
              </border>
            </x14:dxf>
          </x14:cfRule>
          <xm:sqref>AF22:AG22</xm:sqref>
        </x14:conditionalFormatting>
        <x14:conditionalFormatting xmlns:xm="http://schemas.microsoft.com/office/excel/2006/main">
          <x14:cfRule type="expression" priority="782" id="{4FFDB91E-BEFD-47D4-8FFE-257A84F6F232}">
            <xm:f>AF$41='Drop down Lists'!$F$3</xm:f>
            <x14:dxf>
              <font>
                <color rgb="FF001E46"/>
              </font>
              <fill>
                <patternFill>
                  <bgColor rgb="FF001E46"/>
                </patternFill>
              </fill>
              <border>
                <left/>
                <right/>
                <top/>
                <bottom/>
                <vertical/>
                <horizontal/>
              </border>
            </x14:dxf>
          </x14:cfRule>
          <xm:sqref>AG43 AG46:AG49</xm:sqref>
        </x14:conditionalFormatting>
        <x14:conditionalFormatting xmlns:xm="http://schemas.microsoft.com/office/excel/2006/main">
          <x14:cfRule type="expression" priority="781" id="{CFC44E9C-5F6D-4A98-A9B5-C52E11C08939}">
            <xm:f>AF$15='Drop down Lists'!$C$2</xm:f>
            <x14:dxf>
              <font>
                <color rgb="FF001E46"/>
              </font>
              <fill>
                <patternFill>
                  <bgColor rgb="FF001E46"/>
                </patternFill>
              </fill>
              <border>
                <left/>
                <right/>
                <top/>
                <bottom/>
                <vertical/>
                <horizontal/>
              </border>
            </x14:dxf>
          </x14:cfRule>
          <xm:sqref>AG44</xm:sqref>
        </x14:conditionalFormatting>
        <x14:conditionalFormatting xmlns:xm="http://schemas.microsoft.com/office/excel/2006/main">
          <x14:cfRule type="expression" priority="780" id="{3F0D2089-7DEF-475A-AEB3-102555FDF9D1}">
            <xm:f>AF$41='Drop down Lists'!$F$3</xm:f>
            <x14:dxf>
              <font>
                <color rgb="FF001E46"/>
              </font>
              <fill>
                <patternFill>
                  <bgColor rgb="FF001E46"/>
                </patternFill>
              </fill>
              <border>
                <left/>
                <right/>
                <top/>
                <bottom/>
                <vertical/>
                <horizontal/>
              </border>
            </x14:dxf>
          </x14:cfRule>
          <xm:sqref>AG44</xm:sqref>
        </x14:conditionalFormatting>
        <x14:conditionalFormatting xmlns:xm="http://schemas.microsoft.com/office/excel/2006/main">
          <x14:cfRule type="expression" priority="779" id="{DF9D2A78-6C2D-47BC-B38A-C1C6E031D4D8}">
            <xm:f>AF$15='Drop down Lists'!$C$2</xm:f>
            <x14:dxf>
              <font>
                <color rgb="FF001E46"/>
              </font>
              <fill>
                <patternFill>
                  <bgColor rgb="FF001E46"/>
                </patternFill>
              </fill>
              <border>
                <left/>
                <right/>
                <top/>
                <bottom/>
                <vertical/>
                <horizontal/>
              </border>
            </x14:dxf>
          </x14:cfRule>
          <xm:sqref>AG45</xm:sqref>
        </x14:conditionalFormatting>
        <x14:conditionalFormatting xmlns:xm="http://schemas.microsoft.com/office/excel/2006/main">
          <x14:cfRule type="expression" priority="778" id="{CAF795A3-EF3B-4056-B5DD-4943A39890D6}">
            <xm:f>AF$15='Drop down Lists'!$C$6</xm:f>
            <x14:dxf>
              <font>
                <color rgb="FF001E46"/>
              </font>
              <fill>
                <patternFill>
                  <bgColor rgb="FF001E46"/>
                </patternFill>
              </fill>
              <border>
                <left/>
                <right/>
                <top/>
                <bottom/>
                <vertical/>
                <horizontal/>
              </border>
            </x14:dxf>
          </x14:cfRule>
          <xm:sqref>AG44:AG45</xm:sqref>
        </x14:conditionalFormatting>
        <x14:conditionalFormatting xmlns:xm="http://schemas.microsoft.com/office/excel/2006/main">
          <x14:cfRule type="expression" priority="777" id="{24C6F2AF-BAD3-4F15-B4AD-C19D78359AF2}">
            <xm:f>AF$41='Drop down Lists'!$F$3</xm:f>
            <x14:dxf>
              <font>
                <color rgb="FF001E46"/>
              </font>
              <fill>
                <patternFill>
                  <bgColor rgb="FF001E46"/>
                </patternFill>
              </fill>
              <border>
                <left/>
                <right/>
                <top/>
                <bottom/>
                <vertical/>
                <horizontal/>
              </border>
            </x14:dxf>
          </x14:cfRule>
          <xm:sqref>AG45</xm:sqref>
        </x14:conditionalFormatting>
        <x14:conditionalFormatting xmlns:xm="http://schemas.microsoft.com/office/excel/2006/main">
          <x14:cfRule type="expression" priority="776" id="{8539FA7A-5B8B-464A-B444-6CEFBFE9CF37}">
            <xm:f>AF$15='Drop down Lists'!$C$2</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AG66 AF53:AF78</xm:sqref>
        </x14:conditionalFormatting>
        <x14:conditionalFormatting xmlns:xm="http://schemas.microsoft.com/office/excel/2006/main">
          <x14:cfRule type="expression" priority="775" id="{77042D22-329E-4125-A4F6-EB51DB084F68}">
            <xm:f>AF$15='Drop down Lists'!$C$3</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AG66</xm:sqref>
        </x14:conditionalFormatting>
        <x14:conditionalFormatting xmlns:xm="http://schemas.microsoft.com/office/excel/2006/main">
          <x14:cfRule type="expression" priority="774" id="{2CC3EA1D-0732-4C84-AACE-011D378D2296}">
            <xm:f>AF$15='Drop down Lists'!$C$2</xm:f>
            <x14:dxf>
              <font>
                <color rgb="FF001E46"/>
              </font>
              <fill>
                <patternFill>
                  <bgColor rgb="FF001E46"/>
                </patternFill>
              </fill>
              <border>
                <left style="thin">
                  <color rgb="FF001E46"/>
                </left>
                <right style="thin">
                  <color rgb="FF001E46"/>
                </right>
                <top style="thin">
                  <color rgb="FF001E46"/>
                </top>
                <bottom style="thin">
                  <color rgb="FF001E46"/>
                </bottom>
              </border>
            </x14:dxf>
          </x14:cfRule>
          <xm:sqref>AG66</xm:sqref>
        </x14:conditionalFormatting>
        <x14:conditionalFormatting xmlns:xm="http://schemas.microsoft.com/office/excel/2006/main">
          <x14:cfRule type="expression" priority="773" id="{7B134308-C7A8-4CA3-8839-2A8C8F899504}">
            <xm:f>AG$15='Drop down Lists'!$C$2</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AG67:AG68</xm:sqref>
        </x14:conditionalFormatting>
        <x14:conditionalFormatting xmlns:xm="http://schemas.microsoft.com/office/excel/2006/main">
          <x14:cfRule type="expression" priority="772" id="{75EB57B0-F862-4EC8-81AD-3F04A466EDED}">
            <xm:f>AF$15='Drop down Lists'!$C$3</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AG67:AG68</xm:sqref>
        </x14:conditionalFormatting>
        <x14:conditionalFormatting xmlns:xm="http://schemas.microsoft.com/office/excel/2006/main">
          <x14:cfRule type="expression" priority="771" id="{356FECCD-744A-410D-B37A-3343CE9F73FF}">
            <xm:f>AF$15='Drop down Lists'!$C$2</xm:f>
            <x14:dxf>
              <font>
                <color rgb="FF001E46"/>
              </font>
              <fill>
                <patternFill>
                  <bgColor rgb="FF001E46"/>
                </patternFill>
              </fill>
              <border>
                <left style="thin">
                  <color rgb="FF001E46"/>
                </left>
                <right style="thin">
                  <color rgb="FF001E46"/>
                </right>
                <top style="thin">
                  <color rgb="FF001E46"/>
                </top>
                <bottom style="thin">
                  <color rgb="FF001E46"/>
                </bottom>
              </border>
            </x14:dxf>
          </x14:cfRule>
          <xm:sqref>AG67:AG68</xm:sqref>
        </x14:conditionalFormatting>
        <x14:conditionalFormatting xmlns:xm="http://schemas.microsoft.com/office/excel/2006/main">
          <x14:cfRule type="expression" priority="770" id="{0F8502E6-BF9B-4B19-AA6F-AD33BD5CAADA}">
            <xm:f>AF$15='Drop down Lists'!$C$2</xm:f>
            <x14:dxf>
              <font>
                <color rgb="FF001E46"/>
              </font>
              <fill>
                <patternFill>
                  <bgColor rgb="FF001E46"/>
                </patternFill>
              </fill>
              <border>
                <left/>
                <right/>
                <top/>
                <bottom/>
                <vertical/>
                <horizontal/>
              </border>
            </x14:dxf>
          </x14:cfRule>
          <xm:sqref>AF28:AG28</xm:sqref>
        </x14:conditionalFormatting>
        <x14:conditionalFormatting xmlns:xm="http://schemas.microsoft.com/office/excel/2006/main">
          <x14:cfRule type="expression" priority="794" stopIfTrue="1" id="{32113FCB-097B-4FCA-BE0F-CC65B76518A2}">
            <xm:f>AF$15='Drop down Lists'!$C$7</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AF22:AG22 AF40:AG42 AF43:AF46 AG74:AG78 AG54:AG68</xm:sqref>
        </x14:conditionalFormatting>
        <x14:conditionalFormatting xmlns:xm="http://schemas.microsoft.com/office/excel/2006/main">
          <x14:cfRule type="expression" priority="795" id="{45AB5134-CA38-4C7B-AA87-BFC602592600}">
            <xm:f>AF$15='Drop down Lists'!$C$7</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AG43 AG46:AG49 AG53:AG61</xm:sqref>
        </x14:conditionalFormatting>
        <x14:conditionalFormatting xmlns:xm="http://schemas.microsoft.com/office/excel/2006/main">
          <x14:cfRule type="expression" priority="796" id="{A3A2A4A7-26C9-49D1-A0BD-3D49C5015F41}">
            <xm:f>AF$15='Drop down Lists'!$C$7</xm:f>
            <x14:dxf>
              <font>
                <color rgb="FF001E46"/>
              </font>
              <fill>
                <patternFill>
                  <fgColor rgb="FF001E46"/>
                  <bgColor rgb="FF001E46"/>
                </patternFill>
              </fill>
              <border>
                <left/>
                <right/>
                <top/>
                <bottom/>
                <vertical/>
                <horizontal/>
              </border>
            </x14:dxf>
          </x14:cfRule>
          <xm:sqref>AG44</xm:sqref>
        </x14:conditionalFormatting>
        <x14:conditionalFormatting xmlns:xm="http://schemas.microsoft.com/office/excel/2006/main">
          <x14:cfRule type="expression" priority="797" id="{984E60D6-35AB-4018-818A-2828FAD8F052}">
            <xm:f>AF$15='Drop down Lists'!$C$7</xm:f>
            <x14:dxf>
              <font>
                <color rgb="FF001E46"/>
              </font>
              <fill>
                <patternFill>
                  <bgColor rgb="FF001E46"/>
                </patternFill>
              </fill>
              <border>
                <left/>
                <right/>
                <top/>
                <bottom/>
                <vertical/>
                <horizontal/>
              </border>
            </x14:dxf>
          </x14:cfRule>
          <xm:sqref>AG45</xm:sqref>
        </x14:conditionalFormatting>
        <x14:conditionalFormatting xmlns:xm="http://schemas.microsoft.com/office/excel/2006/main">
          <x14:cfRule type="expression" priority="799" id="{C1EAF8EE-99F0-4048-A380-DF0E4A002DD6}">
            <xm:f>AF$15='Drop down Lists'!$C$6</xm:f>
            <x14:dxf>
              <font>
                <color rgb="FF001E46"/>
              </font>
              <fill>
                <patternFill>
                  <fgColor auto="1"/>
                  <bgColor rgb="FF001E46"/>
                </patternFill>
              </fill>
              <border>
                <left style="thin">
                  <color rgb="FF001E46"/>
                </left>
                <right style="thin">
                  <color rgb="FF001E46"/>
                </right>
                <top style="thin">
                  <color rgb="FF001E46"/>
                </top>
                <bottom style="thin">
                  <color rgb="FF001E46"/>
                </bottom>
                <vertical/>
                <horizontal/>
              </border>
            </x14:dxf>
          </x14:cfRule>
          <xm:sqref>AG56:AG59 AG65:AG78</xm:sqref>
        </x14:conditionalFormatting>
        <x14:conditionalFormatting xmlns:xm="http://schemas.microsoft.com/office/excel/2006/main">
          <x14:cfRule type="expression" priority="798" stopIfTrue="1" id="{AE73BAFD-0C40-48CF-AD05-42037A4D5100}">
            <xm:f>AF$15='Drop down Lists'!$C$5</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AF40:AG42 AG69:AG70 AG73:AG78 AG53:AG65</xm:sqref>
        </x14:conditionalFormatting>
        <x14:conditionalFormatting xmlns:xm="http://schemas.microsoft.com/office/excel/2006/main">
          <x14:cfRule type="expression" priority="800" id="{E6AD124B-CBDB-449E-8A21-3429913E63BC}">
            <xm:f>AF$15='Drop down Lists'!$C$5</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AG43 AG46:AG49 AG53:AG59</xm:sqref>
        </x14:conditionalFormatting>
        <x14:conditionalFormatting xmlns:xm="http://schemas.microsoft.com/office/excel/2006/main">
          <x14:cfRule type="expression" priority="801" id="{9D42DE36-DC7B-4789-A45A-AC43DD0BA585}">
            <xm:f>AF$15='Drop down Lists'!$C$5</xm:f>
            <x14:dxf>
              <font>
                <color rgb="FF001E46"/>
              </font>
              <fill>
                <patternFill>
                  <bgColor rgb="FF001E46"/>
                </patternFill>
              </fill>
              <border>
                <left/>
                <right/>
                <top/>
                <bottom/>
                <vertical/>
                <horizontal/>
              </border>
            </x14:dxf>
          </x14:cfRule>
          <xm:sqref>AG44:AG45</xm:sqref>
        </x14:conditionalFormatting>
        <x14:conditionalFormatting xmlns:xm="http://schemas.microsoft.com/office/excel/2006/main">
          <x14:cfRule type="expression" priority="802" id="{567694B1-D339-44E2-BFF6-A7EB07E3974E}">
            <xm:f>AG$15='Drop down Lists'!$C$5</xm:f>
            <x14:dxf>
              <font>
                <color theme="6"/>
              </font>
              <fill>
                <patternFill>
                  <bgColor theme="6"/>
                </patternFill>
              </fill>
              <border>
                <left style="thin">
                  <color theme="6"/>
                </left>
                <right style="thin">
                  <color theme="6"/>
                </right>
                <top style="thin">
                  <color theme="6"/>
                </top>
                <bottom style="thin">
                  <color theme="6"/>
                </bottom>
                <vertical/>
                <horizontal/>
              </border>
            </x14:dxf>
          </x14:cfRule>
          <xm:sqref>AG78</xm:sqref>
        </x14:conditionalFormatting>
        <x14:conditionalFormatting xmlns:xm="http://schemas.microsoft.com/office/excel/2006/main">
          <x14:cfRule type="expression" priority="768" id="{CE28726C-1D9C-42B6-8F47-322DD1A5370B}">
            <xm:f>AF$15='Drop down Lists'!$C$5</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14:cfRule type="expression" priority="769" id="{E8B08F5C-4532-4812-8BE0-7F38FE428F3D}">
            <xm:f>AF$15='Drop down Lists'!$C$6</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AF43:AF46</xm:sqref>
        </x14:conditionalFormatting>
        <x14:conditionalFormatting xmlns:xm="http://schemas.microsoft.com/office/excel/2006/main">
          <x14:cfRule type="expression" priority="767" id="{32013AB3-AF1C-40AF-82E8-8E4E74DA67F7}">
            <xm:f>AF$15='Drop down Lists'!$C$7</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AF53:AF59</xm:sqref>
        </x14:conditionalFormatting>
        <x14:conditionalFormatting xmlns:xm="http://schemas.microsoft.com/office/excel/2006/main">
          <x14:cfRule type="expression" priority="765" id="{8E3B585A-FA37-466C-A479-DE980A733922}">
            <xm:f>AF$15='Drop down Lists'!$C$5</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AF53:AF59</xm:sqref>
        </x14:conditionalFormatting>
        <x14:conditionalFormatting xmlns:xm="http://schemas.microsoft.com/office/excel/2006/main">
          <x14:cfRule type="expression" priority="766" id="{C306253F-8FA1-45AF-A3B4-4F4E482B0AB4}">
            <xm:f>AF$15='Drop down Lists'!$C$6</xm:f>
            <x14:dxf>
              <font>
                <color theme="0"/>
              </font>
              <fill>
                <patternFill>
                  <bgColor rgb="FF004B87"/>
                </patternFill>
              </fill>
              <border>
                <left style="thin">
                  <color rgb="FF001E46"/>
                </left>
                <right style="thin">
                  <color rgb="FF001E46"/>
                </right>
                <top style="thin">
                  <color rgb="FF001E46"/>
                </top>
                <bottom style="thin">
                  <color rgb="FF001E46"/>
                </bottom>
                <vertical/>
                <horizontal/>
              </border>
            </x14:dxf>
          </x14:cfRule>
          <xm:sqref>AF53:AF55</xm:sqref>
        </x14:conditionalFormatting>
        <x14:conditionalFormatting xmlns:xm="http://schemas.microsoft.com/office/excel/2006/main">
          <x14:cfRule type="expression" priority="764" id="{1C9790CA-6431-4AC2-A589-25553206186E}">
            <xm:f>AF$15='Drop down Lists'!$C$6</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AF56:AF59</xm:sqref>
        </x14:conditionalFormatting>
        <x14:conditionalFormatting xmlns:xm="http://schemas.microsoft.com/office/excel/2006/main">
          <x14:cfRule type="expression" priority="744" id="{502B60B5-26BD-44D0-B116-BDD3EEF32223}">
            <xm:f>AF$15='Drop down Lists'!$C$3</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14:cfRule type="expression" priority="763" id="{1A51EDC1-23E7-4EC8-9C34-4865C7F55D35}">
            <xm:f>AF$15='Drop down Lists'!$C$6</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AF65:AF78</xm:sqref>
        </x14:conditionalFormatting>
        <x14:conditionalFormatting xmlns:xm="http://schemas.microsoft.com/office/excel/2006/main">
          <x14:cfRule type="expression" priority="762" id="{00B4D071-E958-4DDF-879D-86FABC234404}">
            <xm:f>AF$15='Drop down Lists'!$C$7</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AF60:AF61</xm:sqref>
        </x14:conditionalFormatting>
        <x14:conditionalFormatting xmlns:xm="http://schemas.microsoft.com/office/excel/2006/main">
          <x14:cfRule type="expression" priority="761" stopIfTrue="1" id="{E89FCAE1-EC3A-468E-9C51-38687C2D0E3D}">
            <xm:f>AF$15='Drop down Lists'!$C$7</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AF62:AG64</xm:sqref>
        </x14:conditionalFormatting>
        <x14:conditionalFormatting xmlns:xm="http://schemas.microsoft.com/office/excel/2006/main">
          <x14:cfRule type="expression" priority="760" id="{671BC270-BA66-4BCB-8524-43D8B6147106}">
            <xm:f>AF$15='Drop down Lists'!$C$7</xm:f>
            <x14:dxf>
              <font>
                <color rgb="FF001E46"/>
              </font>
              <fill>
                <patternFill>
                  <bgColor rgb="FF001E46"/>
                </patternFill>
              </fill>
              <border>
                <left style="thin">
                  <color rgb="FF001E46"/>
                </left>
                <right style="thin">
                  <color rgb="FF001E46"/>
                </right>
                <top style="thin">
                  <color rgb="FF001E46"/>
                </top>
                <bottom style="thin">
                  <color rgb="FF001E46"/>
                </bottom>
              </border>
            </x14:dxf>
          </x14:cfRule>
          <xm:sqref>AG62:AG64</xm:sqref>
        </x14:conditionalFormatting>
        <x14:conditionalFormatting xmlns:xm="http://schemas.microsoft.com/office/excel/2006/main">
          <x14:cfRule type="expression" priority="759" id="{A8CE3D69-A496-4F9A-904D-55DB83EF0F43}">
            <xm:f>AF$15='Drop down Lists'!$C$4</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AF65:AG67</xm:sqref>
        </x14:conditionalFormatting>
        <x14:conditionalFormatting xmlns:xm="http://schemas.microsoft.com/office/excel/2006/main">
          <x14:cfRule type="expression" priority="758" id="{5FD700B5-A9C5-4D98-B085-6400775C642F}">
            <xm:f>AF$15='Drop down Lists'!$C$4</xm:f>
            <x14:dxf>
              <font>
                <color rgb="FF001E46"/>
              </font>
              <fill>
                <patternFill>
                  <bgColor rgb="FF001E46"/>
                </patternFill>
              </fill>
              <border>
                <left style="thin">
                  <color rgb="FF001E46"/>
                </left>
                <right style="thin">
                  <color rgb="FF001E46"/>
                </right>
                <top style="thin">
                  <color rgb="FF001E46"/>
                </top>
                <bottom style="thin">
                  <color rgb="FF001E46"/>
                </bottom>
              </border>
            </x14:dxf>
          </x14:cfRule>
          <xm:sqref>AG65:AG67</xm:sqref>
        </x14:conditionalFormatting>
        <x14:conditionalFormatting xmlns:xm="http://schemas.microsoft.com/office/excel/2006/main">
          <x14:cfRule type="expression" priority="757" id="{65DBD35D-8C43-455D-81AF-1D341767A1E3}">
            <xm:f>AF$15='Drop down Lists'!$C$5</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AF60:AF64</xm:sqref>
        </x14:conditionalFormatting>
        <x14:conditionalFormatting xmlns:xm="http://schemas.microsoft.com/office/excel/2006/main">
          <x14:cfRule type="expression" priority="756" id="{2F9F973E-3BC9-4166-A77E-1B9DAC1348AF}">
            <xm:f>AF$15='Drop down Lists'!$C$5</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AG60:AG64</xm:sqref>
        </x14:conditionalFormatting>
        <x14:conditionalFormatting xmlns:xm="http://schemas.microsoft.com/office/excel/2006/main">
          <x14:cfRule type="expression" priority="755" id="{8E2F79D0-077F-4E57-AAA2-5412794052E2}">
            <xm:f>AF$15='Drop down Lists'!$C$2</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AF43:AF49 AF37</xm:sqref>
        </x14:conditionalFormatting>
        <x14:conditionalFormatting xmlns:xm="http://schemas.microsoft.com/office/excel/2006/main">
          <x14:cfRule type="expression" priority="754" stopIfTrue="1" id="{159CE7C0-0685-4882-BCCB-448F81FD47D2}">
            <xm:f>AF$15='Drop down Lists'!$C$8</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AF43:AF49 AF60:AF62 AF73:AF78 AF65:AF68</xm:sqref>
        </x14:conditionalFormatting>
        <x14:conditionalFormatting xmlns:xm="http://schemas.microsoft.com/office/excel/2006/main">
          <x14:cfRule type="expression" priority="753" id="{5A5AF59A-BAD7-40BC-B2B2-77F222C2F55C}">
            <xm:f>AF$15='Drop down Lists'!$C$8</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AG43:AG49 AG60:AG62 AG73:AG78 AG65:AG68</xm:sqref>
        </x14:conditionalFormatting>
        <x14:conditionalFormatting xmlns:xm="http://schemas.microsoft.com/office/excel/2006/main">
          <x14:cfRule type="expression" priority="752" id="{F427460F-3923-4393-A7EF-08BEC9BF68F9}">
            <xm:f>AF$15='Drop down Lists'!$C$8</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AF37</xm:sqref>
        </x14:conditionalFormatting>
        <x14:conditionalFormatting xmlns:xm="http://schemas.microsoft.com/office/excel/2006/main">
          <x14:cfRule type="expression" priority="751" id="{183B068A-53C0-485F-ADD2-E554AD0F0AE1}">
            <xm:f>AF$15='Drop down Lists'!$C$8</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AG37</xm:sqref>
        </x14:conditionalFormatting>
        <x14:conditionalFormatting xmlns:xm="http://schemas.microsoft.com/office/excel/2006/main">
          <x14:cfRule type="expression" priority="750" id="{0C172AD4-EE58-49BE-8018-4D5FA4082227}">
            <xm:f>AF$15='Drop down Lists'!$C$8</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AF41:AG41</xm:sqref>
        </x14:conditionalFormatting>
        <x14:conditionalFormatting xmlns:xm="http://schemas.microsoft.com/office/excel/2006/main">
          <x14:cfRule type="expression" priority="749" id="{153DE231-8702-41FA-A91B-3870EE0C5C21}">
            <xm:f>AF$15='Drop down Lists'!$C$6</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AG63:AG64</xm:sqref>
        </x14:conditionalFormatting>
        <x14:conditionalFormatting xmlns:xm="http://schemas.microsoft.com/office/excel/2006/main">
          <x14:cfRule type="expression" priority="748" id="{58C66587-E615-4E05-B3B6-DC3685204D4F}">
            <xm:f>AF$15='Drop down Lists'!$C$6</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AF63:AF64</xm:sqref>
        </x14:conditionalFormatting>
        <x14:conditionalFormatting xmlns:xm="http://schemas.microsoft.com/office/excel/2006/main">
          <x14:cfRule type="expression" priority="745" id="{2CD8FDF7-46DE-4C90-B37E-D0FD68B80773}">
            <xm:f>AF$15='Drop down Lists'!$C$7</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14:cfRule type="expression" priority="746" id="{5D2E09BE-D681-43DD-9E75-138BC8FED208}">
            <xm:f>AF$15='Drop down Lists'!$C$6</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14:cfRule type="expression" priority="747" id="{2D482D62-72B6-4AF6-9EAB-2C8DB3EAC96D}">
            <xm:f>AF$15='Drop down Lists'!$C$5</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AF48:AF49</xm:sqref>
        </x14:conditionalFormatting>
        <x14:conditionalFormatting xmlns:xm="http://schemas.microsoft.com/office/excel/2006/main">
          <x14:cfRule type="expression" priority="743" id="{75A61E90-8878-49D7-90D9-535614C8246A}">
            <xm:f>AG$60='Drop down Lists'!$F$3</xm:f>
            <x14:dxf>
              <font>
                <color rgb="FF001E46"/>
              </font>
              <fill>
                <patternFill>
                  <bgColor rgb="FFB9D9EB"/>
                </patternFill>
              </fill>
            </x14:dxf>
          </x14:cfRule>
          <xm:sqref>AG62</xm:sqref>
        </x14:conditionalFormatting>
        <x14:conditionalFormatting xmlns:xm="http://schemas.microsoft.com/office/excel/2006/main">
          <x14:cfRule type="expression" priority="803" id="{CFB7F539-9A12-43EA-A00D-457E3BFDDFF4}">
            <xm:f>AG$76='Drop down Lists'!$F$3</xm:f>
            <x14:dxf>
              <font>
                <b/>
                <i val="0"/>
                <color rgb="FF001E46"/>
              </font>
              <fill>
                <patternFill>
                  <bgColor rgb="FFB9D9EB"/>
                </patternFill>
              </fill>
              <border>
                <left style="thin">
                  <color auto="1"/>
                </left>
                <right style="thin">
                  <color auto="1"/>
                </right>
                <top style="thin">
                  <color auto="1"/>
                </top>
                <bottom style="thin">
                  <color auto="1"/>
                </bottom>
                <vertical/>
                <horizontal/>
              </border>
            </x14:dxf>
          </x14:cfRule>
          <x14:cfRule type="expression" priority="804" id="{16D9E3AD-4ADD-490A-ABC3-DB9637D3682F}">
            <xm:f>AG$15='Drop down Lists'!$C$7</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AG78</xm:sqref>
        </x14:conditionalFormatting>
        <x14:conditionalFormatting xmlns:xm="http://schemas.microsoft.com/office/excel/2006/main">
          <x14:cfRule type="expression" priority="725" stopIfTrue="1" id="{9F2D1708-34F5-4D64-B6F6-4A0CA58265DA}">
            <xm:f>AI$15='Drop down Lists'!$C$2</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AI22:AJ27 AI18:AJ20 AJ37 AI40:AJ42 AI29:AJ33 AJ69:AJ78 AJ53:AJ65</xm:sqref>
        </x14:conditionalFormatting>
        <x14:conditionalFormatting xmlns:xm="http://schemas.microsoft.com/office/excel/2006/main">
          <x14:cfRule type="expression" priority="726" id="{4C57E358-F8C3-4A9A-B325-92B87B8EBF8A}">
            <xm:f>AI$15='Drop down Lists'!$C$3</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AJ65 AJ69:AJ78</xm:sqref>
        </x14:conditionalFormatting>
        <x14:conditionalFormatting xmlns:xm="http://schemas.microsoft.com/office/excel/2006/main">
          <x14:cfRule type="expression" priority="721" id="{366C7E4C-22C7-4270-A96C-A0F15CB7B773}">
            <xm:f>AI$15='Drop down Lists'!$C$6</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AI22:AJ22 AI40:AJ42 AJ56:AJ59 AJ65:AJ78</xm:sqref>
        </x14:conditionalFormatting>
        <x14:conditionalFormatting xmlns:xm="http://schemas.microsoft.com/office/excel/2006/main">
          <x14:cfRule type="expression" priority="723" id="{FAC9C46B-8B6E-4103-B5B4-A1C3D91C3A67}">
            <xm:f>AI$15='Drop down Lists'!$C$2</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AJ43</xm:sqref>
        </x14:conditionalFormatting>
        <x14:conditionalFormatting xmlns:xm="http://schemas.microsoft.com/office/excel/2006/main">
          <x14:cfRule type="expression" priority="722" id="{A9C24561-D875-4E8F-8BFE-C88B353A09D5}">
            <xm:f>AI$15='Drop down Lists'!$C$6</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AJ43 AJ46:AJ49</xm:sqref>
        </x14:conditionalFormatting>
        <x14:conditionalFormatting xmlns:xm="http://schemas.microsoft.com/office/excel/2006/main">
          <x14:cfRule type="expression" priority="724" stopIfTrue="1" id="{CCDF5626-B9EF-4FE3-A411-51AF0C904DE8}">
            <xm:f>AI$15='Drop down Lists'!$C$2</xm:f>
            <x14:dxf>
              <font>
                <color rgb="FF001E46"/>
              </font>
              <fill>
                <patternFill>
                  <bgColor rgb="FF001E46"/>
                </patternFill>
              </fill>
              <border>
                <left style="thin">
                  <color rgb="FF001E46"/>
                </left>
                <right style="thin">
                  <color rgb="FF001E46"/>
                </right>
                <top style="thin">
                  <color rgb="FF001E46"/>
                </top>
                <bottom style="thin">
                  <color rgb="FF001E46"/>
                </bottom>
              </border>
            </x14:dxf>
          </x14:cfRule>
          <xm:sqref>AJ37 AJ69:AJ78 AJ53:AJ65</xm:sqref>
        </x14:conditionalFormatting>
        <x14:conditionalFormatting xmlns:xm="http://schemas.microsoft.com/office/excel/2006/main">
          <x14:cfRule type="expression" priority="720" id="{96880992-6617-4CE6-9E77-A59A69184CCD}">
            <xm:f>AI$15='Drop down Lists'!$C$2</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AJ46:AJ49</xm:sqref>
        </x14:conditionalFormatting>
        <x14:conditionalFormatting xmlns:xm="http://schemas.microsoft.com/office/excel/2006/main">
          <x14:cfRule type="expression" priority="719" stopIfTrue="1" id="{D997C6E6-5042-4F19-AB31-C90670B3AA3A}">
            <xm:f>AJ$76='Drop down Lists'!$F$3</xm:f>
            <x14:dxf>
              <font>
                <b val="0"/>
                <i val="0"/>
                <color rgb="FF001E46"/>
              </font>
              <fill>
                <patternFill>
                  <bgColor rgb="FFB9D9EB"/>
                </patternFill>
              </fill>
              <border>
                <left style="thin">
                  <color auto="1"/>
                </left>
                <right style="thin">
                  <color auto="1"/>
                </right>
                <top style="thin">
                  <color auto="1"/>
                </top>
                <bottom style="thin">
                  <color auto="1"/>
                </bottom>
                <vertical/>
                <horizontal/>
              </border>
            </x14:dxf>
          </x14:cfRule>
          <xm:sqref>AJ77:AJ78</xm:sqref>
        </x14:conditionalFormatting>
        <x14:conditionalFormatting xmlns:xm="http://schemas.microsoft.com/office/excel/2006/main">
          <x14:cfRule type="expression" priority="718" id="{38FB8982-4AAE-4388-B567-6029995342E6}">
            <xm:f>AJ$73='Drop down Lists'!$F$3</xm:f>
            <x14:dxf>
              <font>
                <b val="0"/>
                <i val="0"/>
                <color rgb="FF001E46"/>
              </font>
              <fill>
                <patternFill>
                  <bgColor rgb="FFB9D9EB"/>
                </patternFill>
              </fill>
              <border>
                <left style="thin">
                  <color auto="1"/>
                </left>
                <right style="thin">
                  <color auto="1"/>
                </right>
                <top style="thin">
                  <color auto="1"/>
                </top>
                <bottom style="thin">
                  <color auto="1"/>
                </bottom>
                <vertical/>
                <horizontal/>
              </border>
            </x14:dxf>
          </x14:cfRule>
          <xm:sqref>AJ74:AJ75</xm:sqref>
        </x14:conditionalFormatting>
        <x14:conditionalFormatting xmlns:xm="http://schemas.microsoft.com/office/excel/2006/main">
          <x14:cfRule type="expression" priority="717" id="{5BCD4F2E-EDD8-4F80-A065-E47284A24DC1}">
            <xm:f>AI$41='Drop down Lists'!$F$4</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AI42:AJ42</xm:sqref>
        </x14:conditionalFormatting>
        <x14:conditionalFormatting xmlns:xm="http://schemas.microsoft.com/office/excel/2006/main">
          <x14:cfRule type="expression" priority="716" id="{7B005669-2E52-4AE8-A118-EFB1D174F0C9}">
            <xm:f>AI$20='Drop down Lists'!$A$3</xm:f>
            <x14:dxf>
              <font>
                <color rgb="FF001E46"/>
              </font>
              <fill>
                <patternFill>
                  <bgColor rgb="FF001E46"/>
                </patternFill>
              </fill>
              <border>
                <left/>
                <right/>
                <top/>
                <bottom/>
                <vertical/>
                <horizontal/>
              </border>
            </x14:dxf>
          </x14:cfRule>
          <xm:sqref>AI22:AJ22</xm:sqref>
        </x14:conditionalFormatting>
        <x14:conditionalFormatting xmlns:xm="http://schemas.microsoft.com/office/excel/2006/main">
          <x14:cfRule type="expression" priority="715" id="{EA510BE5-80B0-48CF-9510-6808B344D209}">
            <xm:f>AI$41='Drop down Lists'!$F$3</xm:f>
            <x14:dxf>
              <font>
                <color rgb="FF001E46"/>
              </font>
              <fill>
                <patternFill>
                  <bgColor rgb="FF001E46"/>
                </patternFill>
              </fill>
              <border>
                <left/>
                <right/>
                <top/>
                <bottom/>
                <vertical/>
                <horizontal/>
              </border>
            </x14:dxf>
          </x14:cfRule>
          <xm:sqref>AJ43 AJ46:AJ49</xm:sqref>
        </x14:conditionalFormatting>
        <x14:conditionalFormatting xmlns:xm="http://schemas.microsoft.com/office/excel/2006/main">
          <x14:cfRule type="expression" priority="714" id="{908D19B1-4BA8-4023-A1E4-C4CCD48C256D}">
            <xm:f>AI$15='Drop down Lists'!$C$2</xm:f>
            <x14:dxf>
              <font>
                <color rgb="FF001E46"/>
              </font>
              <fill>
                <patternFill>
                  <bgColor rgb="FF001E46"/>
                </patternFill>
              </fill>
              <border>
                <left/>
                <right/>
                <top/>
                <bottom/>
                <vertical/>
                <horizontal/>
              </border>
            </x14:dxf>
          </x14:cfRule>
          <xm:sqref>AJ44</xm:sqref>
        </x14:conditionalFormatting>
        <x14:conditionalFormatting xmlns:xm="http://schemas.microsoft.com/office/excel/2006/main">
          <x14:cfRule type="expression" priority="713" id="{B54B7B99-6990-4075-B00C-B6F3EF4DBDFA}">
            <xm:f>AI$41='Drop down Lists'!$F$3</xm:f>
            <x14:dxf>
              <font>
                <color rgb="FF001E46"/>
              </font>
              <fill>
                <patternFill>
                  <bgColor rgb="FF001E46"/>
                </patternFill>
              </fill>
              <border>
                <left/>
                <right/>
                <top/>
                <bottom/>
                <vertical/>
                <horizontal/>
              </border>
            </x14:dxf>
          </x14:cfRule>
          <xm:sqref>AJ44</xm:sqref>
        </x14:conditionalFormatting>
        <x14:conditionalFormatting xmlns:xm="http://schemas.microsoft.com/office/excel/2006/main">
          <x14:cfRule type="expression" priority="712" id="{3F2D8BBE-5CA8-4EEF-A1F4-E0C27B8564B7}">
            <xm:f>AI$15='Drop down Lists'!$C$2</xm:f>
            <x14:dxf>
              <font>
                <color rgb="FF001E46"/>
              </font>
              <fill>
                <patternFill>
                  <bgColor rgb="FF001E46"/>
                </patternFill>
              </fill>
              <border>
                <left/>
                <right/>
                <top/>
                <bottom/>
                <vertical/>
                <horizontal/>
              </border>
            </x14:dxf>
          </x14:cfRule>
          <xm:sqref>AJ45</xm:sqref>
        </x14:conditionalFormatting>
        <x14:conditionalFormatting xmlns:xm="http://schemas.microsoft.com/office/excel/2006/main">
          <x14:cfRule type="expression" priority="711" id="{C21AAA11-CB5C-4BFC-96D4-D66CE6089271}">
            <xm:f>AI$15='Drop down Lists'!$C$6</xm:f>
            <x14:dxf>
              <font>
                <color rgb="FF001E46"/>
              </font>
              <fill>
                <patternFill>
                  <bgColor rgb="FF001E46"/>
                </patternFill>
              </fill>
              <border>
                <left/>
                <right/>
                <top/>
                <bottom/>
                <vertical/>
                <horizontal/>
              </border>
            </x14:dxf>
          </x14:cfRule>
          <xm:sqref>AJ44:AJ45</xm:sqref>
        </x14:conditionalFormatting>
        <x14:conditionalFormatting xmlns:xm="http://schemas.microsoft.com/office/excel/2006/main">
          <x14:cfRule type="expression" priority="710" id="{1307525A-C63E-4B43-B2A3-A53C34BE3BB3}">
            <xm:f>AI$41='Drop down Lists'!$F$3</xm:f>
            <x14:dxf>
              <font>
                <color rgb="FF001E46"/>
              </font>
              <fill>
                <patternFill>
                  <bgColor rgb="FF001E46"/>
                </patternFill>
              </fill>
              <border>
                <left/>
                <right/>
                <top/>
                <bottom/>
                <vertical/>
                <horizontal/>
              </border>
            </x14:dxf>
          </x14:cfRule>
          <xm:sqref>AJ45</xm:sqref>
        </x14:conditionalFormatting>
        <x14:conditionalFormatting xmlns:xm="http://schemas.microsoft.com/office/excel/2006/main">
          <x14:cfRule type="expression" priority="709" id="{29EEBB9A-8153-4CB4-BC39-AB22F625022F}">
            <xm:f>AI$15='Drop down Lists'!$C$2</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AJ66 AI53:AI78</xm:sqref>
        </x14:conditionalFormatting>
        <x14:conditionalFormatting xmlns:xm="http://schemas.microsoft.com/office/excel/2006/main">
          <x14:cfRule type="expression" priority="708" id="{4194F521-B3E5-4B76-A0FC-EF19090A93FF}">
            <xm:f>AI$15='Drop down Lists'!$C$3</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AJ66</xm:sqref>
        </x14:conditionalFormatting>
        <x14:conditionalFormatting xmlns:xm="http://schemas.microsoft.com/office/excel/2006/main">
          <x14:cfRule type="expression" priority="707" id="{65B76C94-6391-4FDB-B7FF-88C5AEF9EBDC}">
            <xm:f>AI$15='Drop down Lists'!$C$2</xm:f>
            <x14:dxf>
              <font>
                <color rgb="FF001E46"/>
              </font>
              <fill>
                <patternFill>
                  <bgColor rgb="FF001E46"/>
                </patternFill>
              </fill>
              <border>
                <left style="thin">
                  <color rgb="FF001E46"/>
                </left>
                <right style="thin">
                  <color rgb="FF001E46"/>
                </right>
                <top style="thin">
                  <color rgb="FF001E46"/>
                </top>
                <bottom style="thin">
                  <color rgb="FF001E46"/>
                </bottom>
              </border>
            </x14:dxf>
          </x14:cfRule>
          <xm:sqref>AJ66</xm:sqref>
        </x14:conditionalFormatting>
        <x14:conditionalFormatting xmlns:xm="http://schemas.microsoft.com/office/excel/2006/main">
          <x14:cfRule type="expression" priority="706" id="{2E938204-8E94-4C8E-A7F9-49FD79B68282}">
            <xm:f>AJ$15='Drop down Lists'!$C$2</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AJ67:AJ68</xm:sqref>
        </x14:conditionalFormatting>
        <x14:conditionalFormatting xmlns:xm="http://schemas.microsoft.com/office/excel/2006/main">
          <x14:cfRule type="expression" priority="705" id="{7D39EF62-A37E-426C-998C-492AF01C2890}">
            <xm:f>AI$15='Drop down Lists'!$C$3</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AJ67:AJ68</xm:sqref>
        </x14:conditionalFormatting>
        <x14:conditionalFormatting xmlns:xm="http://schemas.microsoft.com/office/excel/2006/main">
          <x14:cfRule type="expression" priority="704" id="{A705B464-BCCD-4F9F-A34A-E49E61FEF700}">
            <xm:f>AI$15='Drop down Lists'!$C$2</xm:f>
            <x14:dxf>
              <font>
                <color rgb="FF001E46"/>
              </font>
              <fill>
                <patternFill>
                  <bgColor rgb="FF001E46"/>
                </patternFill>
              </fill>
              <border>
                <left style="thin">
                  <color rgb="FF001E46"/>
                </left>
                <right style="thin">
                  <color rgb="FF001E46"/>
                </right>
                <top style="thin">
                  <color rgb="FF001E46"/>
                </top>
                <bottom style="thin">
                  <color rgb="FF001E46"/>
                </bottom>
              </border>
            </x14:dxf>
          </x14:cfRule>
          <xm:sqref>AJ67:AJ68</xm:sqref>
        </x14:conditionalFormatting>
        <x14:conditionalFormatting xmlns:xm="http://schemas.microsoft.com/office/excel/2006/main">
          <x14:cfRule type="expression" priority="703" id="{2502C2C1-B4BA-4B24-9250-5E6F16D66DBC}">
            <xm:f>AI$15='Drop down Lists'!$C$2</xm:f>
            <x14:dxf>
              <font>
                <color rgb="FF001E46"/>
              </font>
              <fill>
                <patternFill>
                  <bgColor rgb="FF001E46"/>
                </patternFill>
              </fill>
              <border>
                <left/>
                <right/>
                <top/>
                <bottom/>
                <vertical/>
                <horizontal/>
              </border>
            </x14:dxf>
          </x14:cfRule>
          <xm:sqref>AI28:AJ28</xm:sqref>
        </x14:conditionalFormatting>
        <x14:conditionalFormatting xmlns:xm="http://schemas.microsoft.com/office/excel/2006/main">
          <x14:cfRule type="expression" priority="727" stopIfTrue="1" id="{5E1D02AF-95B4-4124-A3BD-03EC329EA29C}">
            <xm:f>AI$15='Drop down Lists'!$C$7</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AI22:AJ22 AI40:AJ42 AI43:AI46 AJ74:AJ78 AJ54:AJ68</xm:sqref>
        </x14:conditionalFormatting>
        <x14:conditionalFormatting xmlns:xm="http://schemas.microsoft.com/office/excel/2006/main">
          <x14:cfRule type="expression" priority="728" id="{CA5FFBF0-61F5-43D1-8912-9701A1441E46}">
            <xm:f>AI$15='Drop down Lists'!$C$7</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AJ43 AJ46:AJ49 AJ53:AJ61</xm:sqref>
        </x14:conditionalFormatting>
        <x14:conditionalFormatting xmlns:xm="http://schemas.microsoft.com/office/excel/2006/main">
          <x14:cfRule type="expression" priority="729" id="{D7AC4105-EAE8-4415-83F6-FB511E55AAB1}">
            <xm:f>AI$15='Drop down Lists'!$C$7</xm:f>
            <x14:dxf>
              <font>
                <color rgb="FF001E46"/>
              </font>
              <fill>
                <patternFill>
                  <fgColor rgb="FF001E46"/>
                  <bgColor rgb="FF001E46"/>
                </patternFill>
              </fill>
              <border>
                <left/>
                <right/>
                <top/>
                <bottom/>
                <vertical/>
                <horizontal/>
              </border>
            </x14:dxf>
          </x14:cfRule>
          <xm:sqref>AJ44</xm:sqref>
        </x14:conditionalFormatting>
        <x14:conditionalFormatting xmlns:xm="http://schemas.microsoft.com/office/excel/2006/main">
          <x14:cfRule type="expression" priority="730" id="{05E416F5-AF78-4803-A822-FAE461977E55}">
            <xm:f>AI$15='Drop down Lists'!$C$7</xm:f>
            <x14:dxf>
              <font>
                <color rgb="FF001E46"/>
              </font>
              <fill>
                <patternFill>
                  <bgColor rgb="FF001E46"/>
                </patternFill>
              </fill>
              <border>
                <left/>
                <right/>
                <top/>
                <bottom/>
                <vertical/>
                <horizontal/>
              </border>
            </x14:dxf>
          </x14:cfRule>
          <xm:sqref>AJ45</xm:sqref>
        </x14:conditionalFormatting>
        <x14:conditionalFormatting xmlns:xm="http://schemas.microsoft.com/office/excel/2006/main">
          <x14:cfRule type="expression" priority="732" id="{519E46E8-1516-4218-8168-A7A0B64428E0}">
            <xm:f>AI$15='Drop down Lists'!$C$6</xm:f>
            <x14:dxf>
              <font>
                <color rgb="FF001E46"/>
              </font>
              <fill>
                <patternFill>
                  <fgColor auto="1"/>
                  <bgColor rgb="FF001E46"/>
                </patternFill>
              </fill>
              <border>
                <left style="thin">
                  <color rgb="FF001E46"/>
                </left>
                <right style="thin">
                  <color rgb="FF001E46"/>
                </right>
                <top style="thin">
                  <color rgb="FF001E46"/>
                </top>
                <bottom style="thin">
                  <color rgb="FF001E46"/>
                </bottom>
                <vertical/>
                <horizontal/>
              </border>
            </x14:dxf>
          </x14:cfRule>
          <xm:sqref>AJ56:AJ59 AJ65:AJ78</xm:sqref>
        </x14:conditionalFormatting>
        <x14:conditionalFormatting xmlns:xm="http://schemas.microsoft.com/office/excel/2006/main">
          <x14:cfRule type="expression" priority="731" stopIfTrue="1" id="{80572D83-ECE8-4469-9C6D-BC242EFAA9B6}">
            <xm:f>AI$15='Drop down Lists'!$C$5</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AI40:AJ42 AJ69:AJ70 AJ73:AJ78 AJ53:AJ65</xm:sqref>
        </x14:conditionalFormatting>
        <x14:conditionalFormatting xmlns:xm="http://schemas.microsoft.com/office/excel/2006/main">
          <x14:cfRule type="expression" priority="733" id="{7CC445EF-158D-4291-A585-35A2546CE3FE}">
            <xm:f>AI$15='Drop down Lists'!$C$5</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AJ43 AJ46:AJ49 AJ53:AJ59</xm:sqref>
        </x14:conditionalFormatting>
        <x14:conditionalFormatting xmlns:xm="http://schemas.microsoft.com/office/excel/2006/main">
          <x14:cfRule type="expression" priority="734" id="{2CA5188D-9663-4941-8A2F-E41FC5B2A550}">
            <xm:f>AI$15='Drop down Lists'!$C$5</xm:f>
            <x14:dxf>
              <font>
                <color rgb="FF001E46"/>
              </font>
              <fill>
                <patternFill>
                  <bgColor rgb="FF001E46"/>
                </patternFill>
              </fill>
              <border>
                <left/>
                <right/>
                <top/>
                <bottom/>
                <vertical/>
                <horizontal/>
              </border>
            </x14:dxf>
          </x14:cfRule>
          <xm:sqref>AJ44:AJ45</xm:sqref>
        </x14:conditionalFormatting>
        <x14:conditionalFormatting xmlns:xm="http://schemas.microsoft.com/office/excel/2006/main">
          <x14:cfRule type="expression" priority="735" id="{1996F5A9-A97A-426B-9AA4-59F1FE03F0C3}">
            <xm:f>AJ$15='Drop down Lists'!$C$5</xm:f>
            <x14:dxf>
              <font>
                <color theme="6"/>
              </font>
              <fill>
                <patternFill>
                  <bgColor theme="6"/>
                </patternFill>
              </fill>
              <border>
                <left style="thin">
                  <color theme="6"/>
                </left>
                <right style="thin">
                  <color theme="6"/>
                </right>
                <top style="thin">
                  <color theme="6"/>
                </top>
                <bottom style="thin">
                  <color theme="6"/>
                </bottom>
                <vertical/>
                <horizontal/>
              </border>
            </x14:dxf>
          </x14:cfRule>
          <xm:sqref>AJ78</xm:sqref>
        </x14:conditionalFormatting>
        <x14:conditionalFormatting xmlns:xm="http://schemas.microsoft.com/office/excel/2006/main">
          <x14:cfRule type="expression" priority="701" id="{9115968A-9964-4793-BA15-E1AF8E61C222}">
            <xm:f>AI$15='Drop down Lists'!$C$5</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14:cfRule type="expression" priority="702" id="{F766A848-AE47-4F23-AF82-3CF5CFFA976C}">
            <xm:f>AI$15='Drop down Lists'!$C$6</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AI43:AI46</xm:sqref>
        </x14:conditionalFormatting>
        <x14:conditionalFormatting xmlns:xm="http://schemas.microsoft.com/office/excel/2006/main">
          <x14:cfRule type="expression" priority="700" id="{DBA1E28C-6014-4FF5-A6A9-588F19FBA21F}">
            <xm:f>AI$15='Drop down Lists'!$C$7</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AI53:AI59</xm:sqref>
        </x14:conditionalFormatting>
        <x14:conditionalFormatting xmlns:xm="http://schemas.microsoft.com/office/excel/2006/main">
          <x14:cfRule type="expression" priority="698" id="{AD2D3D7F-D181-4CD2-B2A0-39E91DE9C593}">
            <xm:f>AI$15='Drop down Lists'!$C$5</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AI53:AI59</xm:sqref>
        </x14:conditionalFormatting>
        <x14:conditionalFormatting xmlns:xm="http://schemas.microsoft.com/office/excel/2006/main">
          <x14:cfRule type="expression" priority="699" id="{516B9FFA-272F-4A37-BE2C-54A700959159}">
            <xm:f>AI$15='Drop down Lists'!$C$6</xm:f>
            <x14:dxf>
              <font>
                <color theme="0"/>
              </font>
              <fill>
                <patternFill>
                  <bgColor rgb="FF004B87"/>
                </patternFill>
              </fill>
              <border>
                <left style="thin">
                  <color rgb="FF001E46"/>
                </left>
                <right style="thin">
                  <color rgb="FF001E46"/>
                </right>
                <top style="thin">
                  <color rgb="FF001E46"/>
                </top>
                <bottom style="thin">
                  <color rgb="FF001E46"/>
                </bottom>
                <vertical/>
                <horizontal/>
              </border>
            </x14:dxf>
          </x14:cfRule>
          <xm:sqref>AI53:AI55</xm:sqref>
        </x14:conditionalFormatting>
        <x14:conditionalFormatting xmlns:xm="http://schemas.microsoft.com/office/excel/2006/main">
          <x14:cfRule type="expression" priority="697" id="{4EF43560-92F8-45C3-8B9B-024CC207D9EF}">
            <xm:f>AI$15='Drop down Lists'!$C$6</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AI56:AI59</xm:sqref>
        </x14:conditionalFormatting>
        <x14:conditionalFormatting xmlns:xm="http://schemas.microsoft.com/office/excel/2006/main">
          <x14:cfRule type="expression" priority="677" id="{0D9BF6BD-18DE-46AF-B3BC-D9C9029DDE4D}">
            <xm:f>AI$15='Drop down Lists'!$C$3</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14:cfRule type="expression" priority="696" id="{0D78CFF0-2C57-4450-A6F2-4212A220CF31}">
            <xm:f>AI$15='Drop down Lists'!$C$6</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AI65:AI78</xm:sqref>
        </x14:conditionalFormatting>
        <x14:conditionalFormatting xmlns:xm="http://schemas.microsoft.com/office/excel/2006/main">
          <x14:cfRule type="expression" priority="695" id="{68CC1733-DC21-4846-B027-DAADD9916E52}">
            <xm:f>AI$15='Drop down Lists'!$C$7</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AI60:AI61</xm:sqref>
        </x14:conditionalFormatting>
        <x14:conditionalFormatting xmlns:xm="http://schemas.microsoft.com/office/excel/2006/main">
          <x14:cfRule type="expression" priority="694" stopIfTrue="1" id="{D9517A90-96F4-44DF-BEF6-BC1D01DA08F1}">
            <xm:f>AI$15='Drop down Lists'!$C$7</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AI62:AJ64</xm:sqref>
        </x14:conditionalFormatting>
        <x14:conditionalFormatting xmlns:xm="http://schemas.microsoft.com/office/excel/2006/main">
          <x14:cfRule type="expression" priority="693" id="{98DDE72E-FE54-4E36-A1B7-DCDC018B3897}">
            <xm:f>AI$15='Drop down Lists'!$C$7</xm:f>
            <x14:dxf>
              <font>
                <color rgb="FF001E46"/>
              </font>
              <fill>
                <patternFill>
                  <bgColor rgb="FF001E46"/>
                </patternFill>
              </fill>
              <border>
                <left style="thin">
                  <color rgb="FF001E46"/>
                </left>
                <right style="thin">
                  <color rgb="FF001E46"/>
                </right>
                <top style="thin">
                  <color rgb="FF001E46"/>
                </top>
                <bottom style="thin">
                  <color rgb="FF001E46"/>
                </bottom>
              </border>
            </x14:dxf>
          </x14:cfRule>
          <xm:sqref>AJ62:AJ64</xm:sqref>
        </x14:conditionalFormatting>
        <x14:conditionalFormatting xmlns:xm="http://schemas.microsoft.com/office/excel/2006/main">
          <x14:cfRule type="expression" priority="692" id="{78B02209-A8F0-4BA9-883C-903064E32333}">
            <xm:f>AI$15='Drop down Lists'!$C$4</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AI65:AJ67</xm:sqref>
        </x14:conditionalFormatting>
        <x14:conditionalFormatting xmlns:xm="http://schemas.microsoft.com/office/excel/2006/main">
          <x14:cfRule type="expression" priority="691" id="{0CC33D2B-BD0B-49FE-8E76-79DEA7E3EFE2}">
            <xm:f>AI$15='Drop down Lists'!$C$4</xm:f>
            <x14:dxf>
              <font>
                <color rgb="FF001E46"/>
              </font>
              <fill>
                <patternFill>
                  <bgColor rgb="FF001E46"/>
                </patternFill>
              </fill>
              <border>
                <left style="thin">
                  <color rgb="FF001E46"/>
                </left>
                <right style="thin">
                  <color rgb="FF001E46"/>
                </right>
                <top style="thin">
                  <color rgb="FF001E46"/>
                </top>
                <bottom style="thin">
                  <color rgb="FF001E46"/>
                </bottom>
              </border>
            </x14:dxf>
          </x14:cfRule>
          <xm:sqref>AJ65:AJ67</xm:sqref>
        </x14:conditionalFormatting>
        <x14:conditionalFormatting xmlns:xm="http://schemas.microsoft.com/office/excel/2006/main">
          <x14:cfRule type="expression" priority="690" id="{AC5C9B44-1BFB-408C-847F-71A405C5B6CB}">
            <xm:f>AI$15='Drop down Lists'!$C$5</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AI60:AI64</xm:sqref>
        </x14:conditionalFormatting>
        <x14:conditionalFormatting xmlns:xm="http://schemas.microsoft.com/office/excel/2006/main">
          <x14:cfRule type="expression" priority="689" id="{929A43BE-7C92-468F-8B77-F14715BA3055}">
            <xm:f>AI$15='Drop down Lists'!$C$5</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AJ60:AJ64</xm:sqref>
        </x14:conditionalFormatting>
        <x14:conditionalFormatting xmlns:xm="http://schemas.microsoft.com/office/excel/2006/main">
          <x14:cfRule type="expression" priority="688" id="{52A6ED87-181E-4E84-94A1-11F48A837FD6}">
            <xm:f>AI$15='Drop down Lists'!$C$2</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AI43:AI49 AI37</xm:sqref>
        </x14:conditionalFormatting>
        <x14:conditionalFormatting xmlns:xm="http://schemas.microsoft.com/office/excel/2006/main">
          <x14:cfRule type="expression" priority="687" stopIfTrue="1" id="{78522456-D35D-4B10-98BC-E0E63F33E1C6}">
            <xm:f>AI$15='Drop down Lists'!$C$8</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AI43:AI49 AI60:AI62 AI73:AI78 AI65:AI68</xm:sqref>
        </x14:conditionalFormatting>
        <x14:conditionalFormatting xmlns:xm="http://schemas.microsoft.com/office/excel/2006/main">
          <x14:cfRule type="expression" priority="686" id="{580ADA99-AA5B-4FFA-B85D-322DF5C86A87}">
            <xm:f>AI$15='Drop down Lists'!$C$8</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AJ43:AJ49 AJ60:AJ62 AJ73:AJ78 AJ65:AJ68</xm:sqref>
        </x14:conditionalFormatting>
        <x14:conditionalFormatting xmlns:xm="http://schemas.microsoft.com/office/excel/2006/main">
          <x14:cfRule type="expression" priority="685" id="{66DC1E9D-C7C1-4CFA-B353-29FA75D82C16}">
            <xm:f>AI$15='Drop down Lists'!$C$8</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AI37</xm:sqref>
        </x14:conditionalFormatting>
        <x14:conditionalFormatting xmlns:xm="http://schemas.microsoft.com/office/excel/2006/main">
          <x14:cfRule type="expression" priority="684" id="{00C3DFCE-88BA-4D98-95E2-9172BA00E60F}">
            <xm:f>AI$15='Drop down Lists'!$C$8</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AJ37</xm:sqref>
        </x14:conditionalFormatting>
        <x14:conditionalFormatting xmlns:xm="http://schemas.microsoft.com/office/excel/2006/main">
          <x14:cfRule type="expression" priority="683" id="{49FDFFEE-3F25-48C9-836E-CAA23411BB1A}">
            <xm:f>AI$15='Drop down Lists'!$C$8</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AI41:AJ41</xm:sqref>
        </x14:conditionalFormatting>
        <x14:conditionalFormatting xmlns:xm="http://schemas.microsoft.com/office/excel/2006/main">
          <x14:cfRule type="expression" priority="682" id="{9D811613-3612-4117-B09C-3C29121C37BC}">
            <xm:f>AI$15='Drop down Lists'!$C$6</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AJ63:AJ64</xm:sqref>
        </x14:conditionalFormatting>
        <x14:conditionalFormatting xmlns:xm="http://schemas.microsoft.com/office/excel/2006/main">
          <x14:cfRule type="expression" priority="681" id="{ADC403B7-4808-47DF-B9E1-5D7D82E231D8}">
            <xm:f>AI$15='Drop down Lists'!$C$6</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AI63:AI64</xm:sqref>
        </x14:conditionalFormatting>
        <x14:conditionalFormatting xmlns:xm="http://schemas.microsoft.com/office/excel/2006/main">
          <x14:cfRule type="expression" priority="678" id="{353FB7E3-0158-42D9-B27B-8E85F56A8482}">
            <xm:f>AI$15='Drop down Lists'!$C$7</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14:cfRule type="expression" priority="679" id="{47F115ED-1B24-4660-BF00-3D8E53443CFB}">
            <xm:f>AI$15='Drop down Lists'!$C$6</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14:cfRule type="expression" priority="680" id="{475606E0-92FC-469E-B744-2B9ABCED3AF0}">
            <xm:f>AI$15='Drop down Lists'!$C$5</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AI48:AI49</xm:sqref>
        </x14:conditionalFormatting>
        <x14:conditionalFormatting xmlns:xm="http://schemas.microsoft.com/office/excel/2006/main">
          <x14:cfRule type="expression" priority="676" id="{2F5D63A3-9672-4099-92EE-A84EAA569932}">
            <xm:f>AJ$60='Drop down Lists'!$F$3</xm:f>
            <x14:dxf>
              <font>
                <color rgb="FF001E46"/>
              </font>
              <fill>
                <patternFill>
                  <bgColor rgb="FFB9D9EB"/>
                </patternFill>
              </fill>
            </x14:dxf>
          </x14:cfRule>
          <xm:sqref>AJ62</xm:sqref>
        </x14:conditionalFormatting>
        <x14:conditionalFormatting xmlns:xm="http://schemas.microsoft.com/office/excel/2006/main">
          <x14:cfRule type="expression" priority="736" id="{A99995AE-F2F8-4AD2-A2D0-ACFE14688BAF}">
            <xm:f>AJ$76='Drop down Lists'!$F$3</xm:f>
            <x14:dxf>
              <font>
                <b/>
                <i val="0"/>
                <color rgb="FF001E46"/>
              </font>
              <fill>
                <patternFill>
                  <bgColor rgb="FFB9D9EB"/>
                </patternFill>
              </fill>
              <border>
                <left style="thin">
                  <color auto="1"/>
                </left>
                <right style="thin">
                  <color auto="1"/>
                </right>
                <top style="thin">
                  <color auto="1"/>
                </top>
                <bottom style="thin">
                  <color auto="1"/>
                </bottom>
                <vertical/>
                <horizontal/>
              </border>
            </x14:dxf>
          </x14:cfRule>
          <x14:cfRule type="expression" priority="737" id="{1814E953-9E5B-4258-BA49-C9368E99F3C8}">
            <xm:f>AJ$15='Drop down Lists'!$C$7</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AJ78</xm:sqref>
        </x14:conditionalFormatting>
        <x14:conditionalFormatting xmlns:xm="http://schemas.microsoft.com/office/excel/2006/main">
          <x14:cfRule type="expression" priority="658" stopIfTrue="1" id="{C5C167E4-A484-437B-BCB6-D085F9F003BC}">
            <xm:f>AL$15='Drop down Lists'!$C$2</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AL22:AM27 AL18:AM20 AM37 AL40:AM42 AL29:AM33 AM69:AM78 AM53:AM65</xm:sqref>
        </x14:conditionalFormatting>
        <x14:conditionalFormatting xmlns:xm="http://schemas.microsoft.com/office/excel/2006/main">
          <x14:cfRule type="expression" priority="659" id="{09331D0A-D5B5-4E5D-8DBE-EBDFA710267B}">
            <xm:f>AL$15='Drop down Lists'!$C$3</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AM65 AM69:AM78</xm:sqref>
        </x14:conditionalFormatting>
        <x14:conditionalFormatting xmlns:xm="http://schemas.microsoft.com/office/excel/2006/main">
          <x14:cfRule type="expression" priority="654" id="{E7C371F4-185C-488E-B000-829EFE35F2C3}">
            <xm:f>AL$15='Drop down Lists'!$C$6</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AL22:AM22 AL40:AM42 AM56:AM59 AM65:AM78</xm:sqref>
        </x14:conditionalFormatting>
        <x14:conditionalFormatting xmlns:xm="http://schemas.microsoft.com/office/excel/2006/main">
          <x14:cfRule type="expression" priority="656" id="{1F96F36A-9E4B-4F19-A4F5-B042FF60978A}">
            <xm:f>AL$15='Drop down Lists'!$C$2</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AM43</xm:sqref>
        </x14:conditionalFormatting>
        <x14:conditionalFormatting xmlns:xm="http://schemas.microsoft.com/office/excel/2006/main">
          <x14:cfRule type="expression" priority="655" id="{9517B8AE-C7CD-4CF3-9CF6-B99CE6708C23}">
            <xm:f>AL$15='Drop down Lists'!$C$6</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AM43 AM46:AM49</xm:sqref>
        </x14:conditionalFormatting>
        <x14:conditionalFormatting xmlns:xm="http://schemas.microsoft.com/office/excel/2006/main">
          <x14:cfRule type="expression" priority="657" stopIfTrue="1" id="{EF94B5A4-E6AD-4BB0-8FC1-57900A54B569}">
            <xm:f>AL$15='Drop down Lists'!$C$2</xm:f>
            <x14:dxf>
              <font>
                <color rgb="FF001E46"/>
              </font>
              <fill>
                <patternFill>
                  <bgColor rgb="FF001E46"/>
                </patternFill>
              </fill>
              <border>
                <left style="thin">
                  <color rgb="FF001E46"/>
                </left>
                <right style="thin">
                  <color rgb="FF001E46"/>
                </right>
                <top style="thin">
                  <color rgb="FF001E46"/>
                </top>
                <bottom style="thin">
                  <color rgb="FF001E46"/>
                </bottom>
              </border>
            </x14:dxf>
          </x14:cfRule>
          <xm:sqref>AM37 AM69:AM78 AM53:AM65</xm:sqref>
        </x14:conditionalFormatting>
        <x14:conditionalFormatting xmlns:xm="http://schemas.microsoft.com/office/excel/2006/main">
          <x14:cfRule type="expression" priority="653" id="{4AB91F17-5189-4E5B-9B86-792FE4355B6E}">
            <xm:f>AL$15='Drop down Lists'!$C$2</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AM46:AM49</xm:sqref>
        </x14:conditionalFormatting>
        <x14:conditionalFormatting xmlns:xm="http://schemas.microsoft.com/office/excel/2006/main">
          <x14:cfRule type="expression" priority="652" stopIfTrue="1" id="{746461A8-5FA5-4CFF-BB73-04AC8B4C1650}">
            <xm:f>AM$76='Drop down Lists'!$F$3</xm:f>
            <x14:dxf>
              <font>
                <b val="0"/>
                <i val="0"/>
                <color rgb="FF001E46"/>
              </font>
              <fill>
                <patternFill>
                  <bgColor rgb="FFB9D9EB"/>
                </patternFill>
              </fill>
              <border>
                <left style="thin">
                  <color auto="1"/>
                </left>
                <right style="thin">
                  <color auto="1"/>
                </right>
                <top style="thin">
                  <color auto="1"/>
                </top>
                <bottom style="thin">
                  <color auto="1"/>
                </bottom>
                <vertical/>
                <horizontal/>
              </border>
            </x14:dxf>
          </x14:cfRule>
          <xm:sqref>AM77:AM78</xm:sqref>
        </x14:conditionalFormatting>
        <x14:conditionalFormatting xmlns:xm="http://schemas.microsoft.com/office/excel/2006/main">
          <x14:cfRule type="expression" priority="651" id="{069026EB-106F-4143-8609-94A014F710A1}">
            <xm:f>AM$73='Drop down Lists'!$F$3</xm:f>
            <x14:dxf>
              <font>
                <b val="0"/>
                <i val="0"/>
                <color rgb="FF001E46"/>
              </font>
              <fill>
                <patternFill>
                  <bgColor rgb="FFB9D9EB"/>
                </patternFill>
              </fill>
              <border>
                <left style="thin">
                  <color auto="1"/>
                </left>
                <right style="thin">
                  <color auto="1"/>
                </right>
                <top style="thin">
                  <color auto="1"/>
                </top>
                <bottom style="thin">
                  <color auto="1"/>
                </bottom>
                <vertical/>
                <horizontal/>
              </border>
            </x14:dxf>
          </x14:cfRule>
          <xm:sqref>AM74:AM75</xm:sqref>
        </x14:conditionalFormatting>
        <x14:conditionalFormatting xmlns:xm="http://schemas.microsoft.com/office/excel/2006/main">
          <x14:cfRule type="expression" priority="650" id="{46EC4390-C68C-48B8-88F1-A60BF6480EED}">
            <xm:f>AL$41='Drop down Lists'!$F$4</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AL42:AM42</xm:sqref>
        </x14:conditionalFormatting>
        <x14:conditionalFormatting xmlns:xm="http://schemas.microsoft.com/office/excel/2006/main">
          <x14:cfRule type="expression" priority="649" id="{4D113F4D-6AA8-4F23-A9A4-AE72EAD4E84C}">
            <xm:f>AL$20='Drop down Lists'!$A$3</xm:f>
            <x14:dxf>
              <font>
                <color rgb="FF001E46"/>
              </font>
              <fill>
                <patternFill>
                  <bgColor rgb="FF001E46"/>
                </patternFill>
              </fill>
              <border>
                <left/>
                <right/>
                <top/>
                <bottom/>
                <vertical/>
                <horizontal/>
              </border>
            </x14:dxf>
          </x14:cfRule>
          <xm:sqref>AL22:AM22</xm:sqref>
        </x14:conditionalFormatting>
        <x14:conditionalFormatting xmlns:xm="http://schemas.microsoft.com/office/excel/2006/main">
          <x14:cfRule type="expression" priority="648" id="{8F0518F7-5843-49CD-85FB-4446986BA2A3}">
            <xm:f>AL$41='Drop down Lists'!$F$3</xm:f>
            <x14:dxf>
              <font>
                <color rgb="FF001E46"/>
              </font>
              <fill>
                <patternFill>
                  <bgColor rgb="FF001E46"/>
                </patternFill>
              </fill>
              <border>
                <left/>
                <right/>
                <top/>
                <bottom/>
                <vertical/>
                <horizontal/>
              </border>
            </x14:dxf>
          </x14:cfRule>
          <xm:sqref>AM43 AM46:AM49</xm:sqref>
        </x14:conditionalFormatting>
        <x14:conditionalFormatting xmlns:xm="http://schemas.microsoft.com/office/excel/2006/main">
          <x14:cfRule type="expression" priority="647" id="{9A0C1EE4-85AD-421D-B3EA-3883FD9289EB}">
            <xm:f>AL$15='Drop down Lists'!$C$2</xm:f>
            <x14:dxf>
              <font>
                <color rgb="FF001E46"/>
              </font>
              <fill>
                <patternFill>
                  <bgColor rgb="FF001E46"/>
                </patternFill>
              </fill>
              <border>
                <left/>
                <right/>
                <top/>
                <bottom/>
                <vertical/>
                <horizontal/>
              </border>
            </x14:dxf>
          </x14:cfRule>
          <xm:sqref>AM44</xm:sqref>
        </x14:conditionalFormatting>
        <x14:conditionalFormatting xmlns:xm="http://schemas.microsoft.com/office/excel/2006/main">
          <x14:cfRule type="expression" priority="646" id="{AB930CA0-EC24-46BF-92C8-C90820B9F034}">
            <xm:f>AL$41='Drop down Lists'!$F$3</xm:f>
            <x14:dxf>
              <font>
                <color rgb="FF001E46"/>
              </font>
              <fill>
                <patternFill>
                  <bgColor rgb="FF001E46"/>
                </patternFill>
              </fill>
              <border>
                <left/>
                <right/>
                <top/>
                <bottom/>
                <vertical/>
                <horizontal/>
              </border>
            </x14:dxf>
          </x14:cfRule>
          <xm:sqref>AM44</xm:sqref>
        </x14:conditionalFormatting>
        <x14:conditionalFormatting xmlns:xm="http://schemas.microsoft.com/office/excel/2006/main">
          <x14:cfRule type="expression" priority="645" id="{0BF155AC-C6E1-438D-9715-E9FC968A8AE2}">
            <xm:f>AL$15='Drop down Lists'!$C$2</xm:f>
            <x14:dxf>
              <font>
                <color rgb="FF001E46"/>
              </font>
              <fill>
                <patternFill>
                  <bgColor rgb="FF001E46"/>
                </patternFill>
              </fill>
              <border>
                <left/>
                <right/>
                <top/>
                <bottom/>
                <vertical/>
                <horizontal/>
              </border>
            </x14:dxf>
          </x14:cfRule>
          <xm:sqref>AM45</xm:sqref>
        </x14:conditionalFormatting>
        <x14:conditionalFormatting xmlns:xm="http://schemas.microsoft.com/office/excel/2006/main">
          <x14:cfRule type="expression" priority="644" id="{64900BFD-F6FE-4CC7-8FFE-9D38FAFCA1B7}">
            <xm:f>AL$15='Drop down Lists'!$C$6</xm:f>
            <x14:dxf>
              <font>
                <color rgb="FF001E46"/>
              </font>
              <fill>
                <patternFill>
                  <bgColor rgb="FF001E46"/>
                </patternFill>
              </fill>
              <border>
                <left/>
                <right/>
                <top/>
                <bottom/>
                <vertical/>
                <horizontal/>
              </border>
            </x14:dxf>
          </x14:cfRule>
          <xm:sqref>AM44:AM45</xm:sqref>
        </x14:conditionalFormatting>
        <x14:conditionalFormatting xmlns:xm="http://schemas.microsoft.com/office/excel/2006/main">
          <x14:cfRule type="expression" priority="643" id="{83681F14-7BCA-4345-A20E-286938B845E5}">
            <xm:f>AL$41='Drop down Lists'!$F$3</xm:f>
            <x14:dxf>
              <font>
                <color rgb="FF001E46"/>
              </font>
              <fill>
                <patternFill>
                  <bgColor rgb="FF001E46"/>
                </patternFill>
              </fill>
              <border>
                <left/>
                <right/>
                <top/>
                <bottom/>
                <vertical/>
                <horizontal/>
              </border>
            </x14:dxf>
          </x14:cfRule>
          <xm:sqref>AM45</xm:sqref>
        </x14:conditionalFormatting>
        <x14:conditionalFormatting xmlns:xm="http://schemas.microsoft.com/office/excel/2006/main">
          <x14:cfRule type="expression" priority="642" id="{D7F62C3F-A97A-49F9-8056-61D9B902BFB4}">
            <xm:f>AL$15='Drop down Lists'!$C$2</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AM66 AL53:AL78</xm:sqref>
        </x14:conditionalFormatting>
        <x14:conditionalFormatting xmlns:xm="http://schemas.microsoft.com/office/excel/2006/main">
          <x14:cfRule type="expression" priority="641" id="{11CA06E5-D70E-4326-AF47-A6E7219CEC0D}">
            <xm:f>AL$15='Drop down Lists'!$C$3</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AM66</xm:sqref>
        </x14:conditionalFormatting>
        <x14:conditionalFormatting xmlns:xm="http://schemas.microsoft.com/office/excel/2006/main">
          <x14:cfRule type="expression" priority="640" id="{FE1FA2A6-DF09-42B7-864A-180ED4A3BBF0}">
            <xm:f>AL$15='Drop down Lists'!$C$2</xm:f>
            <x14:dxf>
              <font>
                <color rgb="FF001E46"/>
              </font>
              <fill>
                <patternFill>
                  <bgColor rgb="FF001E46"/>
                </patternFill>
              </fill>
              <border>
                <left style="thin">
                  <color rgb="FF001E46"/>
                </left>
                <right style="thin">
                  <color rgb="FF001E46"/>
                </right>
                <top style="thin">
                  <color rgb="FF001E46"/>
                </top>
                <bottom style="thin">
                  <color rgb="FF001E46"/>
                </bottom>
              </border>
            </x14:dxf>
          </x14:cfRule>
          <xm:sqref>AM66</xm:sqref>
        </x14:conditionalFormatting>
        <x14:conditionalFormatting xmlns:xm="http://schemas.microsoft.com/office/excel/2006/main">
          <x14:cfRule type="expression" priority="639" id="{F3A38F2C-E6EF-4F71-A72E-B35CD69F0A03}">
            <xm:f>AM$15='Drop down Lists'!$C$2</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AM67:AM68</xm:sqref>
        </x14:conditionalFormatting>
        <x14:conditionalFormatting xmlns:xm="http://schemas.microsoft.com/office/excel/2006/main">
          <x14:cfRule type="expression" priority="638" id="{9A6C99CA-2EE8-42AB-AD31-D386FDA36C72}">
            <xm:f>AL$15='Drop down Lists'!$C$3</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AM67:AM68</xm:sqref>
        </x14:conditionalFormatting>
        <x14:conditionalFormatting xmlns:xm="http://schemas.microsoft.com/office/excel/2006/main">
          <x14:cfRule type="expression" priority="637" id="{D425D0A0-D9FF-44DF-879B-79C13D61983A}">
            <xm:f>AL$15='Drop down Lists'!$C$2</xm:f>
            <x14:dxf>
              <font>
                <color rgb="FF001E46"/>
              </font>
              <fill>
                <patternFill>
                  <bgColor rgb="FF001E46"/>
                </patternFill>
              </fill>
              <border>
                <left style="thin">
                  <color rgb="FF001E46"/>
                </left>
                <right style="thin">
                  <color rgb="FF001E46"/>
                </right>
                <top style="thin">
                  <color rgb="FF001E46"/>
                </top>
                <bottom style="thin">
                  <color rgb="FF001E46"/>
                </bottom>
              </border>
            </x14:dxf>
          </x14:cfRule>
          <xm:sqref>AM67:AM68</xm:sqref>
        </x14:conditionalFormatting>
        <x14:conditionalFormatting xmlns:xm="http://schemas.microsoft.com/office/excel/2006/main">
          <x14:cfRule type="expression" priority="636" id="{EA49D1DA-D429-4569-BE69-19C0B06F3830}">
            <xm:f>AL$15='Drop down Lists'!$C$2</xm:f>
            <x14:dxf>
              <font>
                <color rgb="FF001E46"/>
              </font>
              <fill>
                <patternFill>
                  <bgColor rgb="FF001E46"/>
                </patternFill>
              </fill>
              <border>
                <left/>
                <right/>
                <top/>
                <bottom/>
                <vertical/>
                <horizontal/>
              </border>
            </x14:dxf>
          </x14:cfRule>
          <xm:sqref>AL28:AM28</xm:sqref>
        </x14:conditionalFormatting>
        <x14:conditionalFormatting xmlns:xm="http://schemas.microsoft.com/office/excel/2006/main">
          <x14:cfRule type="expression" priority="660" stopIfTrue="1" id="{12673FDD-DA47-4017-A0FF-9EC032E548D1}">
            <xm:f>AL$15='Drop down Lists'!$C$7</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AL22:AM22 AL40:AM42 AL43:AL46 AM74:AM78 AM54:AM68</xm:sqref>
        </x14:conditionalFormatting>
        <x14:conditionalFormatting xmlns:xm="http://schemas.microsoft.com/office/excel/2006/main">
          <x14:cfRule type="expression" priority="661" id="{0ABA5E50-A918-453D-8F85-77A0FEA13DF3}">
            <xm:f>AL$15='Drop down Lists'!$C$7</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AM43 AM46:AM49 AM53:AM61</xm:sqref>
        </x14:conditionalFormatting>
        <x14:conditionalFormatting xmlns:xm="http://schemas.microsoft.com/office/excel/2006/main">
          <x14:cfRule type="expression" priority="662" id="{C476457D-1F96-40B1-A757-7D49F820CC5A}">
            <xm:f>AL$15='Drop down Lists'!$C$7</xm:f>
            <x14:dxf>
              <font>
                <color rgb="FF001E46"/>
              </font>
              <fill>
                <patternFill>
                  <fgColor rgb="FF001E46"/>
                  <bgColor rgb="FF001E46"/>
                </patternFill>
              </fill>
              <border>
                <left/>
                <right/>
                <top/>
                <bottom/>
                <vertical/>
                <horizontal/>
              </border>
            </x14:dxf>
          </x14:cfRule>
          <xm:sqref>AM44</xm:sqref>
        </x14:conditionalFormatting>
        <x14:conditionalFormatting xmlns:xm="http://schemas.microsoft.com/office/excel/2006/main">
          <x14:cfRule type="expression" priority="663" id="{21F1E296-9FC5-4D74-8562-309AFC3BA6AD}">
            <xm:f>AL$15='Drop down Lists'!$C$7</xm:f>
            <x14:dxf>
              <font>
                <color rgb="FF001E46"/>
              </font>
              <fill>
                <patternFill>
                  <bgColor rgb="FF001E46"/>
                </patternFill>
              </fill>
              <border>
                <left/>
                <right/>
                <top/>
                <bottom/>
                <vertical/>
                <horizontal/>
              </border>
            </x14:dxf>
          </x14:cfRule>
          <xm:sqref>AM45</xm:sqref>
        </x14:conditionalFormatting>
        <x14:conditionalFormatting xmlns:xm="http://schemas.microsoft.com/office/excel/2006/main">
          <x14:cfRule type="expression" priority="665" id="{E39CA42C-13E9-4DA5-89C7-87287991CD70}">
            <xm:f>AL$15='Drop down Lists'!$C$6</xm:f>
            <x14:dxf>
              <font>
                <color rgb="FF001E46"/>
              </font>
              <fill>
                <patternFill>
                  <fgColor auto="1"/>
                  <bgColor rgb="FF001E46"/>
                </patternFill>
              </fill>
              <border>
                <left style="thin">
                  <color rgb="FF001E46"/>
                </left>
                <right style="thin">
                  <color rgb="FF001E46"/>
                </right>
                <top style="thin">
                  <color rgb="FF001E46"/>
                </top>
                <bottom style="thin">
                  <color rgb="FF001E46"/>
                </bottom>
                <vertical/>
                <horizontal/>
              </border>
            </x14:dxf>
          </x14:cfRule>
          <xm:sqref>AM56:AM59 AM65:AM78</xm:sqref>
        </x14:conditionalFormatting>
        <x14:conditionalFormatting xmlns:xm="http://schemas.microsoft.com/office/excel/2006/main">
          <x14:cfRule type="expression" priority="664" stopIfTrue="1" id="{F0128B04-14AE-41BC-87F5-8F865F52F296}">
            <xm:f>AL$15='Drop down Lists'!$C$5</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AL40:AM42 AM69:AM70 AM73:AM78 AM53:AM65</xm:sqref>
        </x14:conditionalFormatting>
        <x14:conditionalFormatting xmlns:xm="http://schemas.microsoft.com/office/excel/2006/main">
          <x14:cfRule type="expression" priority="666" id="{029043C0-B51B-499F-ACF2-82E0E9B98096}">
            <xm:f>AL$15='Drop down Lists'!$C$5</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AM43 AM46:AM49 AM53:AM59</xm:sqref>
        </x14:conditionalFormatting>
        <x14:conditionalFormatting xmlns:xm="http://schemas.microsoft.com/office/excel/2006/main">
          <x14:cfRule type="expression" priority="667" id="{45BD67F5-B147-4C9E-9A1D-F0EDFCC536A3}">
            <xm:f>AL$15='Drop down Lists'!$C$5</xm:f>
            <x14:dxf>
              <font>
                <color rgb="FF001E46"/>
              </font>
              <fill>
                <patternFill>
                  <bgColor rgb="FF001E46"/>
                </patternFill>
              </fill>
              <border>
                <left/>
                <right/>
                <top/>
                <bottom/>
                <vertical/>
                <horizontal/>
              </border>
            </x14:dxf>
          </x14:cfRule>
          <xm:sqref>AM44:AM45</xm:sqref>
        </x14:conditionalFormatting>
        <x14:conditionalFormatting xmlns:xm="http://schemas.microsoft.com/office/excel/2006/main">
          <x14:cfRule type="expression" priority="668" id="{9B57D60D-FC3B-4DE6-8F4B-C7527E1DC9CB}">
            <xm:f>AM$15='Drop down Lists'!$C$5</xm:f>
            <x14:dxf>
              <font>
                <color theme="6"/>
              </font>
              <fill>
                <patternFill>
                  <bgColor theme="6"/>
                </patternFill>
              </fill>
              <border>
                <left style="thin">
                  <color theme="6"/>
                </left>
                <right style="thin">
                  <color theme="6"/>
                </right>
                <top style="thin">
                  <color theme="6"/>
                </top>
                <bottom style="thin">
                  <color theme="6"/>
                </bottom>
                <vertical/>
                <horizontal/>
              </border>
            </x14:dxf>
          </x14:cfRule>
          <xm:sqref>AM78</xm:sqref>
        </x14:conditionalFormatting>
        <x14:conditionalFormatting xmlns:xm="http://schemas.microsoft.com/office/excel/2006/main">
          <x14:cfRule type="expression" priority="634" id="{8989DA1B-2E17-4458-BACA-645F3B5E6B33}">
            <xm:f>AL$15='Drop down Lists'!$C$5</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14:cfRule type="expression" priority="635" id="{7DCE4B34-E6BD-4A11-9FDD-4DE2F9C7DA95}">
            <xm:f>AL$15='Drop down Lists'!$C$6</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AL43:AL46</xm:sqref>
        </x14:conditionalFormatting>
        <x14:conditionalFormatting xmlns:xm="http://schemas.microsoft.com/office/excel/2006/main">
          <x14:cfRule type="expression" priority="633" id="{0C011821-62AB-4962-8089-BF6BBA1D05ED}">
            <xm:f>AL$15='Drop down Lists'!$C$7</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AL53:AL59</xm:sqref>
        </x14:conditionalFormatting>
        <x14:conditionalFormatting xmlns:xm="http://schemas.microsoft.com/office/excel/2006/main">
          <x14:cfRule type="expression" priority="631" id="{2646C727-A055-454F-9757-A95C0EC861EB}">
            <xm:f>AL$15='Drop down Lists'!$C$5</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AL53:AL59</xm:sqref>
        </x14:conditionalFormatting>
        <x14:conditionalFormatting xmlns:xm="http://schemas.microsoft.com/office/excel/2006/main">
          <x14:cfRule type="expression" priority="632" id="{9F9A57E4-0EE8-4C07-94E1-445FE3F01D80}">
            <xm:f>AL$15='Drop down Lists'!$C$6</xm:f>
            <x14:dxf>
              <font>
                <color theme="0"/>
              </font>
              <fill>
                <patternFill>
                  <bgColor rgb="FF004B87"/>
                </patternFill>
              </fill>
              <border>
                <left style="thin">
                  <color rgb="FF001E46"/>
                </left>
                <right style="thin">
                  <color rgb="FF001E46"/>
                </right>
                <top style="thin">
                  <color rgb="FF001E46"/>
                </top>
                <bottom style="thin">
                  <color rgb="FF001E46"/>
                </bottom>
                <vertical/>
                <horizontal/>
              </border>
            </x14:dxf>
          </x14:cfRule>
          <xm:sqref>AL53:AL55</xm:sqref>
        </x14:conditionalFormatting>
        <x14:conditionalFormatting xmlns:xm="http://schemas.microsoft.com/office/excel/2006/main">
          <x14:cfRule type="expression" priority="630" id="{F3368522-283B-4786-80CA-116C5BD314E4}">
            <xm:f>AL$15='Drop down Lists'!$C$6</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AL56:AL59</xm:sqref>
        </x14:conditionalFormatting>
        <x14:conditionalFormatting xmlns:xm="http://schemas.microsoft.com/office/excel/2006/main">
          <x14:cfRule type="expression" priority="610" id="{3C535C1E-669E-4542-BE8F-36D22AF4DA6E}">
            <xm:f>AL$15='Drop down Lists'!$C$3</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14:cfRule type="expression" priority="629" id="{954D4D18-F320-4FCC-9883-5800F45E5301}">
            <xm:f>AL$15='Drop down Lists'!$C$6</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AL65:AL78</xm:sqref>
        </x14:conditionalFormatting>
        <x14:conditionalFormatting xmlns:xm="http://schemas.microsoft.com/office/excel/2006/main">
          <x14:cfRule type="expression" priority="628" id="{42940D37-4613-43A2-8888-0DA87DAA89BA}">
            <xm:f>AL$15='Drop down Lists'!$C$7</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AL60:AL61</xm:sqref>
        </x14:conditionalFormatting>
        <x14:conditionalFormatting xmlns:xm="http://schemas.microsoft.com/office/excel/2006/main">
          <x14:cfRule type="expression" priority="627" stopIfTrue="1" id="{97C0EF8B-B19D-45E9-9ABB-B20A6A130203}">
            <xm:f>AL$15='Drop down Lists'!$C$7</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AL62:AM64</xm:sqref>
        </x14:conditionalFormatting>
        <x14:conditionalFormatting xmlns:xm="http://schemas.microsoft.com/office/excel/2006/main">
          <x14:cfRule type="expression" priority="626" id="{B066CFC4-83DA-4988-A93E-0FF9208C1B4B}">
            <xm:f>AL$15='Drop down Lists'!$C$7</xm:f>
            <x14:dxf>
              <font>
                <color rgb="FF001E46"/>
              </font>
              <fill>
                <patternFill>
                  <bgColor rgb="FF001E46"/>
                </patternFill>
              </fill>
              <border>
                <left style="thin">
                  <color rgb="FF001E46"/>
                </left>
                <right style="thin">
                  <color rgb="FF001E46"/>
                </right>
                <top style="thin">
                  <color rgb="FF001E46"/>
                </top>
                <bottom style="thin">
                  <color rgb="FF001E46"/>
                </bottom>
              </border>
            </x14:dxf>
          </x14:cfRule>
          <xm:sqref>AM62:AM64</xm:sqref>
        </x14:conditionalFormatting>
        <x14:conditionalFormatting xmlns:xm="http://schemas.microsoft.com/office/excel/2006/main">
          <x14:cfRule type="expression" priority="625" id="{BDA53001-67CD-4131-856C-587FCE981119}">
            <xm:f>AL$15='Drop down Lists'!$C$4</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AL65:AM67</xm:sqref>
        </x14:conditionalFormatting>
        <x14:conditionalFormatting xmlns:xm="http://schemas.microsoft.com/office/excel/2006/main">
          <x14:cfRule type="expression" priority="624" id="{8F888FE5-7A9E-47DF-81F1-4B9427254584}">
            <xm:f>AL$15='Drop down Lists'!$C$4</xm:f>
            <x14:dxf>
              <font>
                <color rgb="FF001E46"/>
              </font>
              <fill>
                <patternFill>
                  <bgColor rgb="FF001E46"/>
                </patternFill>
              </fill>
              <border>
                <left style="thin">
                  <color rgb="FF001E46"/>
                </left>
                <right style="thin">
                  <color rgb="FF001E46"/>
                </right>
                <top style="thin">
                  <color rgb="FF001E46"/>
                </top>
                <bottom style="thin">
                  <color rgb="FF001E46"/>
                </bottom>
              </border>
            </x14:dxf>
          </x14:cfRule>
          <xm:sqref>AM65:AM67</xm:sqref>
        </x14:conditionalFormatting>
        <x14:conditionalFormatting xmlns:xm="http://schemas.microsoft.com/office/excel/2006/main">
          <x14:cfRule type="expression" priority="623" id="{1FDBAA64-2EA7-4B46-A3D3-1461BD1AE68B}">
            <xm:f>AL$15='Drop down Lists'!$C$5</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AL60:AL64</xm:sqref>
        </x14:conditionalFormatting>
        <x14:conditionalFormatting xmlns:xm="http://schemas.microsoft.com/office/excel/2006/main">
          <x14:cfRule type="expression" priority="622" id="{3A79FAAE-7D74-4CDC-A61B-2AA398127082}">
            <xm:f>AL$15='Drop down Lists'!$C$5</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AM60:AM64</xm:sqref>
        </x14:conditionalFormatting>
        <x14:conditionalFormatting xmlns:xm="http://schemas.microsoft.com/office/excel/2006/main">
          <x14:cfRule type="expression" priority="621" id="{86B73CEC-936C-44E4-8F26-41F482E2C1A7}">
            <xm:f>AL$15='Drop down Lists'!$C$2</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AL43:AL49 AL37</xm:sqref>
        </x14:conditionalFormatting>
        <x14:conditionalFormatting xmlns:xm="http://schemas.microsoft.com/office/excel/2006/main">
          <x14:cfRule type="expression" priority="620" stopIfTrue="1" id="{82A992D6-590B-4E43-9D31-A094A0B1026F}">
            <xm:f>AL$15='Drop down Lists'!$C$8</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AL43:AL49 AL60:AL62 AL73:AL78 AL65:AL68</xm:sqref>
        </x14:conditionalFormatting>
        <x14:conditionalFormatting xmlns:xm="http://schemas.microsoft.com/office/excel/2006/main">
          <x14:cfRule type="expression" priority="619" id="{F78180A9-DF13-4760-82AA-60B396F52CD7}">
            <xm:f>AL$15='Drop down Lists'!$C$8</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AM43:AM49 AM60:AM62 AM73:AM78 AM65:AM68</xm:sqref>
        </x14:conditionalFormatting>
        <x14:conditionalFormatting xmlns:xm="http://schemas.microsoft.com/office/excel/2006/main">
          <x14:cfRule type="expression" priority="618" id="{A7C8DA27-BDB6-42C0-A35C-031D8F3637B0}">
            <xm:f>AL$15='Drop down Lists'!$C$8</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AL37</xm:sqref>
        </x14:conditionalFormatting>
        <x14:conditionalFormatting xmlns:xm="http://schemas.microsoft.com/office/excel/2006/main">
          <x14:cfRule type="expression" priority="617" id="{8EE3CBCC-5F86-4B60-BABB-AEE2514C9F04}">
            <xm:f>AL$15='Drop down Lists'!$C$8</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AM37</xm:sqref>
        </x14:conditionalFormatting>
        <x14:conditionalFormatting xmlns:xm="http://schemas.microsoft.com/office/excel/2006/main">
          <x14:cfRule type="expression" priority="616" id="{B3CB4728-2575-4CD1-AB6A-7C341035D8C7}">
            <xm:f>AL$15='Drop down Lists'!$C$8</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AL41:AM41</xm:sqref>
        </x14:conditionalFormatting>
        <x14:conditionalFormatting xmlns:xm="http://schemas.microsoft.com/office/excel/2006/main">
          <x14:cfRule type="expression" priority="615" id="{9D86DF4D-FD07-4BBC-91EC-0D976F00F2FB}">
            <xm:f>AL$15='Drop down Lists'!$C$6</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AM63:AM64</xm:sqref>
        </x14:conditionalFormatting>
        <x14:conditionalFormatting xmlns:xm="http://schemas.microsoft.com/office/excel/2006/main">
          <x14:cfRule type="expression" priority="614" id="{8E107BEC-8166-4A04-9176-DFFAD5074859}">
            <xm:f>AL$15='Drop down Lists'!$C$6</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AL63:AL64</xm:sqref>
        </x14:conditionalFormatting>
        <x14:conditionalFormatting xmlns:xm="http://schemas.microsoft.com/office/excel/2006/main">
          <x14:cfRule type="expression" priority="611" id="{69C69B0B-67F4-41F6-AD1E-BD7D135130E7}">
            <xm:f>AL$15='Drop down Lists'!$C$7</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14:cfRule type="expression" priority="612" id="{B6DEF4DB-AAA3-4ECC-A5A8-F186E9C54721}">
            <xm:f>AL$15='Drop down Lists'!$C$6</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14:cfRule type="expression" priority="613" id="{D3BA0D3F-0851-4BA7-B021-8FA43343742D}">
            <xm:f>AL$15='Drop down Lists'!$C$5</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AL48:AL49</xm:sqref>
        </x14:conditionalFormatting>
        <x14:conditionalFormatting xmlns:xm="http://schemas.microsoft.com/office/excel/2006/main">
          <x14:cfRule type="expression" priority="609" id="{E19C7CA6-586A-4F33-AAE0-F31E13C5D812}">
            <xm:f>AM$60='Drop down Lists'!$F$3</xm:f>
            <x14:dxf>
              <font>
                <color rgb="FF001E46"/>
              </font>
              <fill>
                <patternFill>
                  <bgColor rgb="FFB9D9EB"/>
                </patternFill>
              </fill>
            </x14:dxf>
          </x14:cfRule>
          <xm:sqref>AM62</xm:sqref>
        </x14:conditionalFormatting>
        <x14:conditionalFormatting xmlns:xm="http://schemas.microsoft.com/office/excel/2006/main">
          <x14:cfRule type="expression" priority="669" id="{9B5D0B2D-166D-4AFF-AE36-A39C2226072D}">
            <xm:f>AM$76='Drop down Lists'!$F$3</xm:f>
            <x14:dxf>
              <font>
                <b/>
                <i val="0"/>
                <color rgb="FF001E46"/>
              </font>
              <fill>
                <patternFill>
                  <bgColor rgb="FFB9D9EB"/>
                </patternFill>
              </fill>
              <border>
                <left style="thin">
                  <color auto="1"/>
                </left>
                <right style="thin">
                  <color auto="1"/>
                </right>
                <top style="thin">
                  <color auto="1"/>
                </top>
                <bottom style="thin">
                  <color auto="1"/>
                </bottom>
                <vertical/>
                <horizontal/>
              </border>
            </x14:dxf>
          </x14:cfRule>
          <x14:cfRule type="expression" priority="670" id="{5B2A1645-3ACF-44E6-9112-1A1986FB967B}">
            <xm:f>AM$15='Drop down Lists'!$C$7</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AM78</xm:sqref>
        </x14:conditionalFormatting>
        <x14:conditionalFormatting xmlns:xm="http://schemas.microsoft.com/office/excel/2006/main">
          <x14:cfRule type="expression" priority="591" stopIfTrue="1" id="{3166B5A5-01AA-4E02-9113-3475759FAA60}">
            <xm:f>AO$15='Drop down Lists'!$C$2</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AO22:AP27 AO18:AP20 AP37 AO40:AP42 AO29:AP33 AP69:AP78 AP53:AP65</xm:sqref>
        </x14:conditionalFormatting>
        <x14:conditionalFormatting xmlns:xm="http://schemas.microsoft.com/office/excel/2006/main">
          <x14:cfRule type="expression" priority="592" id="{197D4F25-615A-442E-8DF9-4636DBDA342D}">
            <xm:f>AO$15='Drop down Lists'!$C$3</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AP65 AP69:AP78</xm:sqref>
        </x14:conditionalFormatting>
        <x14:conditionalFormatting xmlns:xm="http://schemas.microsoft.com/office/excel/2006/main">
          <x14:cfRule type="expression" priority="587" id="{B410D9DD-F165-4C04-9D6C-184F6219D9CF}">
            <xm:f>AO$15='Drop down Lists'!$C$6</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AO22:AP22 AO40:AP42 AP56:AP59 AP65:AP78</xm:sqref>
        </x14:conditionalFormatting>
        <x14:conditionalFormatting xmlns:xm="http://schemas.microsoft.com/office/excel/2006/main">
          <x14:cfRule type="expression" priority="589" id="{D869962A-E763-465B-8D6B-DFDC806B1CDF}">
            <xm:f>AO$15='Drop down Lists'!$C$2</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AP43</xm:sqref>
        </x14:conditionalFormatting>
        <x14:conditionalFormatting xmlns:xm="http://schemas.microsoft.com/office/excel/2006/main">
          <x14:cfRule type="expression" priority="588" id="{B79E5D74-9879-4880-B0EE-B2F95E3A334B}">
            <xm:f>AO$15='Drop down Lists'!$C$6</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AP43 AP46:AP49</xm:sqref>
        </x14:conditionalFormatting>
        <x14:conditionalFormatting xmlns:xm="http://schemas.microsoft.com/office/excel/2006/main">
          <x14:cfRule type="expression" priority="590" stopIfTrue="1" id="{E5CC043B-962A-4E1D-93EF-A27875718D59}">
            <xm:f>AO$15='Drop down Lists'!$C$2</xm:f>
            <x14:dxf>
              <font>
                <color rgb="FF001E46"/>
              </font>
              <fill>
                <patternFill>
                  <bgColor rgb="FF001E46"/>
                </patternFill>
              </fill>
              <border>
                <left style="thin">
                  <color rgb="FF001E46"/>
                </left>
                <right style="thin">
                  <color rgb="FF001E46"/>
                </right>
                <top style="thin">
                  <color rgb="FF001E46"/>
                </top>
                <bottom style="thin">
                  <color rgb="FF001E46"/>
                </bottom>
              </border>
            </x14:dxf>
          </x14:cfRule>
          <xm:sqref>AP37 AP69:AP78 AP53:AP65</xm:sqref>
        </x14:conditionalFormatting>
        <x14:conditionalFormatting xmlns:xm="http://schemas.microsoft.com/office/excel/2006/main">
          <x14:cfRule type="expression" priority="586" id="{EABA0E1F-E5E2-46F5-9966-A5A7973D2B7E}">
            <xm:f>AO$15='Drop down Lists'!$C$2</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AP46:AP49</xm:sqref>
        </x14:conditionalFormatting>
        <x14:conditionalFormatting xmlns:xm="http://schemas.microsoft.com/office/excel/2006/main">
          <x14:cfRule type="expression" priority="585" stopIfTrue="1" id="{1BF71AEC-56E7-4935-8FF8-579E70E1F4EA}">
            <xm:f>AP$76='Drop down Lists'!$F$3</xm:f>
            <x14:dxf>
              <font>
                <b val="0"/>
                <i val="0"/>
                <color rgb="FF001E46"/>
              </font>
              <fill>
                <patternFill>
                  <bgColor rgb="FFB9D9EB"/>
                </patternFill>
              </fill>
              <border>
                <left style="thin">
                  <color auto="1"/>
                </left>
                <right style="thin">
                  <color auto="1"/>
                </right>
                <top style="thin">
                  <color auto="1"/>
                </top>
                <bottom style="thin">
                  <color auto="1"/>
                </bottom>
                <vertical/>
                <horizontal/>
              </border>
            </x14:dxf>
          </x14:cfRule>
          <xm:sqref>AP77:AP78</xm:sqref>
        </x14:conditionalFormatting>
        <x14:conditionalFormatting xmlns:xm="http://schemas.microsoft.com/office/excel/2006/main">
          <x14:cfRule type="expression" priority="584" id="{6B9EC69D-575B-4FDA-A6D5-91B0E116A4D8}">
            <xm:f>AP$73='Drop down Lists'!$F$3</xm:f>
            <x14:dxf>
              <font>
                <b val="0"/>
                <i val="0"/>
                <color rgb="FF001E46"/>
              </font>
              <fill>
                <patternFill>
                  <bgColor rgb="FFB9D9EB"/>
                </patternFill>
              </fill>
              <border>
                <left style="thin">
                  <color auto="1"/>
                </left>
                <right style="thin">
                  <color auto="1"/>
                </right>
                <top style="thin">
                  <color auto="1"/>
                </top>
                <bottom style="thin">
                  <color auto="1"/>
                </bottom>
                <vertical/>
                <horizontal/>
              </border>
            </x14:dxf>
          </x14:cfRule>
          <xm:sqref>AP74:AP75</xm:sqref>
        </x14:conditionalFormatting>
        <x14:conditionalFormatting xmlns:xm="http://schemas.microsoft.com/office/excel/2006/main">
          <x14:cfRule type="expression" priority="583" id="{ACDA17ED-97C3-432C-80D2-827990C4963B}">
            <xm:f>AO$41='Drop down Lists'!$F$4</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AO42:AP42</xm:sqref>
        </x14:conditionalFormatting>
        <x14:conditionalFormatting xmlns:xm="http://schemas.microsoft.com/office/excel/2006/main">
          <x14:cfRule type="expression" priority="582" id="{1C4DC1D1-5494-473F-848A-85BDA7DFC964}">
            <xm:f>AO$20='Drop down Lists'!$A$3</xm:f>
            <x14:dxf>
              <font>
                <color rgb="FF001E46"/>
              </font>
              <fill>
                <patternFill>
                  <bgColor rgb="FF001E46"/>
                </patternFill>
              </fill>
              <border>
                <left/>
                <right/>
                <top/>
                <bottom/>
                <vertical/>
                <horizontal/>
              </border>
            </x14:dxf>
          </x14:cfRule>
          <xm:sqref>AO22:AP22</xm:sqref>
        </x14:conditionalFormatting>
        <x14:conditionalFormatting xmlns:xm="http://schemas.microsoft.com/office/excel/2006/main">
          <x14:cfRule type="expression" priority="581" id="{EF9ECBFE-3A01-4DD1-A8B1-6D5E36533756}">
            <xm:f>AO$41='Drop down Lists'!$F$3</xm:f>
            <x14:dxf>
              <font>
                <color rgb="FF001E46"/>
              </font>
              <fill>
                <patternFill>
                  <bgColor rgb="FF001E46"/>
                </patternFill>
              </fill>
              <border>
                <left/>
                <right/>
                <top/>
                <bottom/>
                <vertical/>
                <horizontal/>
              </border>
            </x14:dxf>
          </x14:cfRule>
          <xm:sqref>AP43 AP46:AP49</xm:sqref>
        </x14:conditionalFormatting>
        <x14:conditionalFormatting xmlns:xm="http://schemas.microsoft.com/office/excel/2006/main">
          <x14:cfRule type="expression" priority="580" id="{DB556DDF-CE0C-4B5E-821B-89D93D3D2492}">
            <xm:f>AO$15='Drop down Lists'!$C$2</xm:f>
            <x14:dxf>
              <font>
                <color rgb="FF001E46"/>
              </font>
              <fill>
                <patternFill>
                  <bgColor rgb="FF001E46"/>
                </patternFill>
              </fill>
              <border>
                <left/>
                <right/>
                <top/>
                <bottom/>
                <vertical/>
                <horizontal/>
              </border>
            </x14:dxf>
          </x14:cfRule>
          <xm:sqref>AP44</xm:sqref>
        </x14:conditionalFormatting>
        <x14:conditionalFormatting xmlns:xm="http://schemas.microsoft.com/office/excel/2006/main">
          <x14:cfRule type="expression" priority="579" id="{7CA8D5F9-5077-487C-8F98-4F2739D841DB}">
            <xm:f>AO$41='Drop down Lists'!$F$3</xm:f>
            <x14:dxf>
              <font>
                <color rgb="FF001E46"/>
              </font>
              <fill>
                <patternFill>
                  <bgColor rgb="FF001E46"/>
                </patternFill>
              </fill>
              <border>
                <left/>
                <right/>
                <top/>
                <bottom/>
                <vertical/>
                <horizontal/>
              </border>
            </x14:dxf>
          </x14:cfRule>
          <xm:sqref>AP44</xm:sqref>
        </x14:conditionalFormatting>
        <x14:conditionalFormatting xmlns:xm="http://schemas.microsoft.com/office/excel/2006/main">
          <x14:cfRule type="expression" priority="578" id="{A4B2A3FE-3804-45DC-ADA7-6E62EB06732F}">
            <xm:f>AO$15='Drop down Lists'!$C$2</xm:f>
            <x14:dxf>
              <font>
                <color rgb="FF001E46"/>
              </font>
              <fill>
                <patternFill>
                  <bgColor rgb="FF001E46"/>
                </patternFill>
              </fill>
              <border>
                <left/>
                <right/>
                <top/>
                <bottom/>
                <vertical/>
                <horizontal/>
              </border>
            </x14:dxf>
          </x14:cfRule>
          <xm:sqref>AP45</xm:sqref>
        </x14:conditionalFormatting>
        <x14:conditionalFormatting xmlns:xm="http://schemas.microsoft.com/office/excel/2006/main">
          <x14:cfRule type="expression" priority="577" id="{1CF4D691-E76D-40C2-A85F-78E9A374CE6C}">
            <xm:f>AO$15='Drop down Lists'!$C$6</xm:f>
            <x14:dxf>
              <font>
                <color rgb="FF001E46"/>
              </font>
              <fill>
                <patternFill>
                  <bgColor rgb="FF001E46"/>
                </patternFill>
              </fill>
              <border>
                <left/>
                <right/>
                <top/>
                <bottom/>
                <vertical/>
                <horizontal/>
              </border>
            </x14:dxf>
          </x14:cfRule>
          <xm:sqref>AP44:AP45</xm:sqref>
        </x14:conditionalFormatting>
        <x14:conditionalFormatting xmlns:xm="http://schemas.microsoft.com/office/excel/2006/main">
          <x14:cfRule type="expression" priority="576" id="{CE86624E-2F34-49EB-94D0-3507B88E15F3}">
            <xm:f>AO$41='Drop down Lists'!$F$3</xm:f>
            <x14:dxf>
              <font>
                <color rgb="FF001E46"/>
              </font>
              <fill>
                <patternFill>
                  <bgColor rgb="FF001E46"/>
                </patternFill>
              </fill>
              <border>
                <left/>
                <right/>
                <top/>
                <bottom/>
                <vertical/>
                <horizontal/>
              </border>
            </x14:dxf>
          </x14:cfRule>
          <xm:sqref>AP45</xm:sqref>
        </x14:conditionalFormatting>
        <x14:conditionalFormatting xmlns:xm="http://schemas.microsoft.com/office/excel/2006/main">
          <x14:cfRule type="expression" priority="575" id="{3E253381-D608-40EE-8F8F-D6BB2B2E3117}">
            <xm:f>AO$15='Drop down Lists'!$C$2</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AP66 AO53:AO78</xm:sqref>
        </x14:conditionalFormatting>
        <x14:conditionalFormatting xmlns:xm="http://schemas.microsoft.com/office/excel/2006/main">
          <x14:cfRule type="expression" priority="574" id="{D359D182-C15A-4399-9A6D-E61A84B39066}">
            <xm:f>AO$15='Drop down Lists'!$C$3</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AP66</xm:sqref>
        </x14:conditionalFormatting>
        <x14:conditionalFormatting xmlns:xm="http://schemas.microsoft.com/office/excel/2006/main">
          <x14:cfRule type="expression" priority="573" id="{4E63760D-2937-46A2-B3E4-6237838D23D5}">
            <xm:f>AO$15='Drop down Lists'!$C$2</xm:f>
            <x14:dxf>
              <font>
                <color rgb="FF001E46"/>
              </font>
              <fill>
                <patternFill>
                  <bgColor rgb="FF001E46"/>
                </patternFill>
              </fill>
              <border>
                <left style="thin">
                  <color rgb="FF001E46"/>
                </left>
                <right style="thin">
                  <color rgb="FF001E46"/>
                </right>
                <top style="thin">
                  <color rgb="FF001E46"/>
                </top>
                <bottom style="thin">
                  <color rgb="FF001E46"/>
                </bottom>
              </border>
            </x14:dxf>
          </x14:cfRule>
          <xm:sqref>AP66</xm:sqref>
        </x14:conditionalFormatting>
        <x14:conditionalFormatting xmlns:xm="http://schemas.microsoft.com/office/excel/2006/main">
          <x14:cfRule type="expression" priority="572" id="{9FFF6844-EC1A-4545-9BD6-88564C4FA4CA}">
            <xm:f>AP$15='Drop down Lists'!$C$2</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AP67:AP68</xm:sqref>
        </x14:conditionalFormatting>
        <x14:conditionalFormatting xmlns:xm="http://schemas.microsoft.com/office/excel/2006/main">
          <x14:cfRule type="expression" priority="571" id="{4E255B78-7D06-4C9A-93AC-E653ED6201E3}">
            <xm:f>AO$15='Drop down Lists'!$C$3</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AP67:AP68</xm:sqref>
        </x14:conditionalFormatting>
        <x14:conditionalFormatting xmlns:xm="http://schemas.microsoft.com/office/excel/2006/main">
          <x14:cfRule type="expression" priority="570" id="{047987C6-4087-40BB-A2C6-D658B38A4708}">
            <xm:f>AO$15='Drop down Lists'!$C$2</xm:f>
            <x14:dxf>
              <font>
                <color rgb="FF001E46"/>
              </font>
              <fill>
                <patternFill>
                  <bgColor rgb="FF001E46"/>
                </patternFill>
              </fill>
              <border>
                <left style="thin">
                  <color rgb="FF001E46"/>
                </left>
                <right style="thin">
                  <color rgb="FF001E46"/>
                </right>
                <top style="thin">
                  <color rgb="FF001E46"/>
                </top>
                <bottom style="thin">
                  <color rgb="FF001E46"/>
                </bottom>
              </border>
            </x14:dxf>
          </x14:cfRule>
          <xm:sqref>AP67:AP68</xm:sqref>
        </x14:conditionalFormatting>
        <x14:conditionalFormatting xmlns:xm="http://schemas.microsoft.com/office/excel/2006/main">
          <x14:cfRule type="expression" priority="569" id="{6522B2A3-65F9-41D2-82E7-64A87A08F59E}">
            <xm:f>AO$15='Drop down Lists'!$C$2</xm:f>
            <x14:dxf>
              <font>
                <color rgb="FF001E46"/>
              </font>
              <fill>
                <patternFill>
                  <bgColor rgb="FF001E46"/>
                </patternFill>
              </fill>
              <border>
                <left/>
                <right/>
                <top/>
                <bottom/>
                <vertical/>
                <horizontal/>
              </border>
            </x14:dxf>
          </x14:cfRule>
          <xm:sqref>AO28:AP28</xm:sqref>
        </x14:conditionalFormatting>
        <x14:conditionalFormatting xmlns:xm="http://schemas.microsoft.com/office/excel/2006/main">
          <x14:cfRule type="expression" priority="593" stopIfTrue="1" id="{72D2C14E-4056-4F1B-88C2-618A786DC245}">
            <xm:f>AO$15='Drop down Lists'!$C$7</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AO22:AP22 AO40:AP42 AO43:AO46 AP74:AP78 AP54:AP68</xm:sqref>
        </x14:conditionalFormatting>
        <x14:conditionalFormatting xmlns:xm="http://schemas.microsoft.com/office/excel/2006/main">
          <x14:cfRule type="expression" priority="594" id="{44A1ADA4-CF56-4074-B022-FB4ED6627539}">
            <xm:f>AO$15='Drop down Lists'!$C$7</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AP43 AP46:AP49 AP53:AP61</xm:sqref>
        </x14:conditionalFormatting>
        <x14:conditionalFormatting xmlns:xm="http://schemas.microsoft.com/office/excel/2006/main">
          <x14:cfRule type="expression" priority="595" id="{596CB588-976B-4BCF-AD9C-6F03A6884A38}">
            <xm:f>AO$15='Drop down Lists'!$C$7</xm:f>
            <x14:dxf>
              <font>
                <color rgb="FF001E46"/>
              </font>
              <fill>
                <patternFill>
                  <fgColor rgb="FF001E46"/>
                  <bgColor rgb="FF001E46"/>
                </patternFill>
              </fill>
              <border>
                <left/>
                <right/>
                <top/>
                <bottom/>
                <vertical/>
                <horizontal/>
              </border>
            </x14:dxf>
          </x14:cfRule>
          <xm:sqref>AP44</xm:sqref>
        </x14:conditionalFormatting>
        <x14:conditionalFormatting xmlns:xm="http://schemas.microsoft.com/office/excel/2006/main">
          <x14:cfRule type="expression" priority="596" id="{9A020BF1-3AA5-4BA8-8DEA-B3ECC962D3C8}">
            <xm:f>AO$15='Drop down Lists'!$C$7</xm:f>
            <x14:dxf>
              <font>
                <color rgb="FF001E46"/>
              </font>
              <fill>
                <patternFill>
                  <bgColor rgb="FF001E46"/>
                </patternFill>
              </fill>
              <border>
                <left/>
                <right/>
                <top/>
                <bottom/>
                <vertical/>
                <horizontal/>
              </border>
            </x14:dxf>
          </x14:cfRule>
          <xm:sqref>AP45</xm:sqref>
        </x14:conditionalFormatting>
        <x14:conditionalFormatting xmlns:xm="http://schemas.microsoft.com/office/excel/2006/main">
          <x14:cfRule type="expression" priority="598" id="{F8FF2ACF-2E23-4284-9B1B-FB956E206674}">
            <xm:f>AO$15='Drop down Lists'!$C$6</xm:f>
            <x14:dxf>
              <font>
                <color rgb="FF001E46"/>
              </font>
              <fill>
                <patternFill>
                  <fgColor auto="1"/>
                  <bgColor rgb="FF001E46"/>
                </patternFill>
              </fill>
              <border>
                <left style="thin">
                  <color rgb="FF001E46"/>
                </left>
                <right style="thin">
                  <color rgb="FF001E46"/>
                </right>
                <top style="thin">
                  <color rgb="FF001E46"/>
                </top>
                <bottom style="thin">
                  <color rgb="FF001E46"/>
                </bottom>
                <vertical/>
                <horizontal/>
              </border>
            </x14:dxf>
          </x14:cfRule>
          <xm:sqref>AP56:AP59 AP65:AP78</xm:sqref>
        </x14:conditionalFormatting>
        <x14:conditionalFormatting xmlns:xm="http://schemas.microsoft.com/office/excel/2006/main">
          <x14:cfRule type="expression" priority="597" stopIfTrue="1" id="{BF496060-4607-4113-BBCB-87E7BFD1AC48}">
            <xm:f>AO$15='Drop down Lists'!$C$5</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AO40:AP42 AP69:AP70 AP73:AP78 AP53:AP65</xm:sqref>
        </x14:conditionalFormatting>
        <x14:conditionalFormatting xmlns:xm="http://schemas.microsoft.com/office/excel/2006/main">
          <x14:cfRule type="expression" priority="599" id="{0198C607-761C-4AF4-86CA-C9E76E8A2BA7}">
            <xm:f>AO$15='Drop down Lists'!$C$5</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AP43 AP46:AP49 AP53:AP59</xm:sqref>
        </x14:conditionalFormatting>
        <x14:conditionalFormatting xmlns:xm="http://schemas.microsoft.com/office/excel/2006/main">
          <x14:cfRule type="expression" priority="600" id="{0EB53872-2513-43B3-A683-5DE6E60A0686}">
            <xm:f>AO$15='Drop down Lists'!$C$5</xm:f>
            <x14:dxf>
              <font>
                <color rgb="FF001E46"/>
              </font>
              <fill>
                <patternFill>
                  <bgColor rgb="FF001E46"/>
                </patternFill>
              </fill>
              <border>
                <left/>
                <right/>
                <top/>
                <bottom/>
                <vertical/>
                <horizontal/>
              </border>
            </x14:dxf>
          </x14:cfRule>
          <xm:sqref>AP44:AP45</xm:sqref>
        </x14:conditionalFormatting>
        <x14:conditionalFormatting xmlns:xm="http://schemas.microsoft.com/office/excel/2006/main">
          <x14:cfRule type="expression" priority="601" id="{AF9212DD-C717-4BF4-A217-293D14ED1B57}">
            <xm:f>AP$15='Drop down Lists'!$C$5</xm:f>
            <x14:dxf>
              <font>
                <color theme="6"/>
              </font>
              <fill>
                <patternFill>
                  <bgColor theme="6"/>
                </patternFill>
              </fill>
              <border>
                <left style="thin">
                  <color theme="6"/>
                </left>
                <right style="thin">
                  <color theme="6"/>
                </right>
                <top style="thin">
                  <color theme="6"/>
                </top>
                <bottom style="thin">
                  <color theme="6"/>
                </bottom>
                <vertical/>
                <horizontal/>
              </border>
            </x14:dxf>
          </x14:cfRule>
          <xm:sqref>AP78</xm:sqref>
        </x14:conditionalFormatting>
        <x14:conditionalFormatting xmlns:xm="http://schemas.microsoft.com/office/excel/2006/main">
          <x14:cfRule type="expression" priority="567" id="{6678E723-2484-42D2-AE92-E9AA8BCC2597}">
            <xm:f>AO$15='Drop down Lists'!$C$5</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14:cfRule type="expression" priority="568" id="{E7B05606-392E-498F-8E8D-C29033D55B56}">
            <xm:f>AO$15='Drop down Lists'!$C$6</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AO43:AO46</xm:sqref>
        </x14:conditionalFormatting>
        <x14:conditionalFormatting xmlns:xm="http://schemas.microsoft.com/office/excel/2006/main">
          <x14:cfRule type="expression" priority="566" id="{58CF57F6-56FB-4111-B99A-FDA356AE6DB2}">
            <xm:f>AO$15='Drop down Lists'!$C$7</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AO53:AO59</xm:sqref>
        </x14:conditionalFormatting>
        <x14:conditionalFormatting xmlns:xm="http://schemas.microsoft.com/office/excel/2006/main">
          <x14:cfRule type="expression" priority="564" id="{1B352943-0DFB-490D-8FCD-818DF3CE2B07}">
            <xm:f>AO$15='Drop down Lists'!$C$5</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AO53:AO59</xm:sqref>
        </x14:conditionalFormatting>
        <x14:conditionalFormatting xmlns:xm="http://schemas.microsoft.com/office/excel/2006/main">
          <x14:cfRule type="expression" priority="565" id="{DC5C0073-B222-45CA-B6E2-A11B7A442378}">
            <xm:f>AO$15='Drop down Lists'!$C$6</xm:f>
            <x14:dxf>
              <font>
                <color theme="0"/>
              </font>
              <fill>
                <patternFill>
                  <bgColor rgb="FF004B87"/>
                </patternFill>
              </fill>
              <border>
                <left style="thin">
                  <color rgb="FF001E46"/>
                </left>
                <right style="thin">
                  <color rgb="FF001E46"/>
                </right>
                <top style="thin">
                  <color rgb="FF001E46"/>
                </top>
                <bottom style="thin">
                  <color rgb="FF001E46"/>
                </bottom>
                <vertical/>
                <horizontal/>
              </border>
            </x14:dxf>
          </x14:cfRule>
          <xm:sqref>AO53:AO55</xm:sqref>
        </x14:conditionalFormatting>
        <x14:conditionalFormatting xmlns:xm="http://schemas.microsoft.com/office/excel/2006/main">
          <x14:cfRule type="expression" priority="563" id="{97E2D124-4F61-4304-84AB-73BB0F4C6DB1}">
            <xm:f>AO$15='Drop down Lists'!$C$6</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AO56:AO59</xm:sqref>
        </x14:conditionalFormatting>
        <x14:conditionalFormatting xmlns:xm="http://schemas.microsoft.com/office/excel/2006/main">
          <x14:cfRule type="expression" priority="543" id="{F93A1D2F-D043-4018-B4D8-F7A26F584B65}">
            <xm:f>AO$15='Drop down Lists'!$C$3</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14:cfRule type="expression" priority="562" id="{8C2B95C0-CF7C-4B31-A342-C3810B226675}">
            <xm:f>AO$15='Drop down Lists'!$C$6</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AO65:AO78</xm:sqref>
        </x14:conditionalFormatting>
        <x14:conditionalFormatting xmlns:xm="http://schemas.microsoft.com/office/excel/2006/main">
          <x14:cfRule type="expression" priority="561" id="{EA702471-756E-4ADA-A436-49A27930724B}">
            <xm:f>AO$15='Drop down Lists'!$C$7</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AO60:AO61</xm:sqref>
        </x14:conditionalFormatting>
        <x14:conditionalFormatting xmlns:xm="http://schemas.microsoft.com/office/excel/2006/main">
          <x14:cfRule type="expression" priority="560" stopIfTrue="1" id="{1050C6D0-E097-4FA2-9B01-0AAAEB71DBFD}">
            <xm:f>AO$15='Drop down Lists'!$C$7</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AO62:AP64</xm:sqref>
        </x14:conditionalFormatting>
        <x14:conditionalFormatting xmlns:xm="http://schemas.microsoft.com/office/excel/2006/main">
          <x14:cfRule type="expression" priority="559" id="{8DF6B0EB-E513-45B8-9CCE-02E0AC6F1906}">
            <xm:f>AO$15='Drop down Lists'!$C$7</xm:f>
            <x14:dxf>
              <font>
                <color rgb="FF001E46"/>
              </font>
              <fill>
                <patternFill>
                  <bgColor rgb="FF001E46"/>
                </patternFill>
              </fill>
              <border>
                <left style="thin">
                  <color rgb="FF001E46"/>
                </left>
                <right style="thin">
                  <color rgb="FF001E46"/>
                </right>
                <top style="thin">
                  <color rgb="FF001E46"/>
                </top>
                <bottom style="thin">
                  <color rgb="FF001E46"/>
                </bottom>
              </border>
            </x14:dxf>
          </x14:cfRule>
          <xm:sqref>AP62:AP64</xm:sqref>
        </x14:conditionalFormatting>
        <x14:conditionalFormatting xmlns:xm="http://schemas.microsoft.com/office/excel/2006/main">
          <x14:cfRule type="expression" priority="558" id="{23F1CC51-A48E-4FF6-86C9-62A5C19F628A}">
            <xm:f>AO$15='Drop down Lists'!$C$4</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AO65:AP67</xm:sqref>
        </x14:conditionalFormatting>
        <x14:conditionalFormatting xmlns:xm="http://schemas.microsoft.com/office/excel/2006/main">
          <x14:cfRule type="expression" priority="557" id="{D801A93E-6DFF-47B5-8505-D8A43FE0F838}">
            <xm:f>AO$15='Drop down Lists'!$C$4</xm:f>
            <x14:dxf>
              <font>
                <color rgb="FF001E46"/>
              </font>
              <fill>
                <patternFill>
                  <bgColor rgb="FF001E46"/>
                </patternFill>
              </fill>
              <border>
                <left style="thin">
                  <color rgb="FF001E46"/>
                </left>
                <right style="thin">
                  <color rgb="FF001E46"/>
                </right>
                <top style="thin">
                  <color rgb="FF001E46"/>
                </top>
                <bottom style="thin">
                  <color rgb="FF001E46"/>
                </bottom>
              </border>
            </x14:dxf>
          </x14:cfRule>
          <xm:sqref>AP65:AP67</xm:sqref>
        </x14:conditionalFormatting>
        <x14:conditionalFormatting xmlns:xm="http://schemas.microsoft.com/office/excel/2006/main">
          <x14:cfRule type="expression" priority="556" id="{065EE2DA-DB9F-4421-881C-41F837ACD586}">
            <xm:f>AO$15='Drop down Lists'!$C$5</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AO60:AO64</xm:sqref>
        </x14:conditionalFormatting>
        <x14:conditionalFormatting xmlns:xm="http://schemas.microsoft.com/office/excel/2006/main">
          <x14:cfRule type="expression" priority="555" id="{08FB9814-825A-4B64-BF58-BE2AD042E99D}">
            <xm:f>AO$15='Drop down Lists'!$C$5</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AP60:AP64</xm:sqref>
        </x14:conditionalFormatting>
        <x14:conditionalFormatting xmlns:xm="http://schemas.microsoft.com/office/excel/2006/main">
          <x14:cfRule type="expression" priority="554" id="{6863F04D-DBBB-42F5-B6DB-A180053FE880}">
            <xm:f>AO$15='Drop down Lists'!$C$2</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AO43:AO49 AO37</xm:sqref>
        </x14:conditionalFormatting>
        <x14:conditionalFormatting xmlns:xm="http://schemas.microsoft.com/office/excel/2006/main">
          <x14:cfRule type="expression" priority="553" stopIfTrue="1" id="{F54A5949-3B26-4759-A740-69328EF47AEA}">
            <xm:f>AO$15='Drop down Lists'!$C$8</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AO43:AO49 AO60:AO62 AO73:AO78 AO65:AO68</xm:sqref>
        </x14:conditionalFormatting>
        <x14:conditionalFormatting xmlns:xm="http://schemas.microsoft.com/office/excel/2006/main">
          <x14:cfRule type="expression" priority="552" id="{D53B60F1-DB36-4C13-9A5C-F45071743D66}">
            <xm:f>AO$15='Drop down Lists'!$C$8</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AP43:AP49 AP60:AP62 AP73:AP78 AP65:AP68</xm:sqref>
        </x14:conditionalFormatting>
        <x14:conditionalFormatting xmlns:xm="http://schemas.microsoft.com/office/excel/2006/main">
          <x14:cfRule type="expression" priority="551" id="{13AEB722-8B2B-4377-8782-D95048367FEB}">
            <xm:f>AO$15='Drop down Lists'!$C$8</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AO37</xm:sqref>
        </x14:conditionalFormatting>
        <x14:conditionalFormatting xmlns:xm="http://schemas.microsoft.com/office/excel/2006/main">
          <x14:cfRule type="expression" priority="550" id="{27904DB2-5E78-47CB-AF44-6A4AB01F8054}">
            <xm:f>AO$15='Drop down Lists'!$C$8</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AP37</xm:sqref>
        </x14:conditionalFormatting>
        <x14:conditionalFormatting xmlns:xm="http://schemas.microsoft.com/office/excel/2006/main">
          <x14:cfRule type="expression" priority="549" id="{12EBB182-F330-4595-B069-7644AFEB1976}">
            <xm:f>AO$15='Drop down Lists'!$C$8</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AO41:AP41</xm:sqref>
        </x14:conditionalFormatting>
        <x14:conditionalFormatting xmlns:xm="http://schemas.microsoft.com/office/excel/2006/main">
          <x14:cfRule type="expression" priority="548" id="{D987A15A-915B-4F5A-9518-8E980C93DC07}">
            <xm:f>AO$15='Drop down Lists'!$C$6</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AP63:AP64</xm:sqref>
        </x14:conditionalFormatting>
        <x14:conditionalFormatting xmlns:xm="http://schemas.microsoft.com/office/excel/2006/main">
          <x14:cfRule type="expression" priority="547" id="{FB58AE8B-6BEC-4688-BCA1-BF2E2DD67ED0}">
            <xm:f>AO$15='Drop down Lists'!$C$6</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AO63:AO64</xm:sqref>
        </x14:conditionalFormatting>
        <x14:conditionalFormatting xmlns:xm="http://schemas.microsoft.com/office/excel/2006/main">
          <x14:cfRule type="expression" priority="544" id="{730C07C1-E880-42CA-B165-AE40FA6A83BF}">
            <xm:f>AO$15='Drop down Lists'!$C$7</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14:cfRule type="expression" priority="545" id="{3CE89931-DBF5-43A2-A6FB-CCE3D40CCD25}">
            <xm:f>AO$15='Drop down Lists'!$C$6</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14:cfRule type="expression" priority="546" id="{8754D7E2-D535-4A92-AC93-9EFC9628E78E}">
            <xm:f>AO$15='Drop down Lists'!$C$5</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AO48:AO49</xm:sqref>
        </x14:conditionalFormatting>
        <x14:conditionalFormatting xmlns:xm="http://schemas.microsoft.com/office/excel/2006/main">
          <x14:cfRule type="expression" priority="542" id="{8E2133AD-6847-4006-A4A0-C6D77F30519A}">
            <xm:f>AP$60='Drop down Lists'!$F$3</xm:f>
            <x14:dxf>
              <font>
                <color rgb="FF001E46"/>
              </font>
              <fill>
                <patternFill>
                  <bgColor rgb="FFB9D9EB"/>
                </patternFill>
              </fill>
            </x14:dxf>
          </x14:cfRule>
          <xm:sqref>AP62</xm:sqref>
        </x14:conditionalFormatting>
        <x14:conditionalFormatting xmlns:xm="http://schemas.microsoft.com/office/excel/2006/main">
          <x14:cfRule type="expression" priority="602" id="{FDB2EA54-2D9B-4795-BCA4-5BD628C735FC}">
            <xm:f>AP$76='Drop down Lists'!$F$3</xm:f>
            <x14:dxf>
              <font>
                <b/>
                <i val="0"/>
                <color rgb="FF001E46"/>
              </font>
              <fill>
                <patternFill>
                  <bgColor rgb="FFB9D9EB"/>
                </patternFill>
              </fill>
              <border>
                <left style="thin">
                  <color auto="1"/>
                </left>
                <right style="thin">
                  <color auto="1"/>
                </right>
                <top style="thin">
                  <color auto="1"/>
                </top>
                <bottom style="thin">
                  <color auto="1"/>
                </bottom>
                <vertical/>
                <horizontal/>
              </border>
            </x14:dxf>
          </x14:cfRule>
          <x14:cfRule type="expression" priority="603" id="{4C6828A7-B5CF-4A21-8797-493583CD479E}">
            <xm:f>AP$15='Drop down Lists'!$C$7</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AP78</xm:sqref>
        </x14:conditionalFormatting>
        <x14:conditionalFormatting xmlns:xm="http://schemas.microsoft.com/office/excel/2006/main">
          <x14:cfRule type="expression" priority="524" stopIfTrue="1" id="{109624A4-5749-4E4E-90C8-81EC1949E24C}">
            <xm:f>AR$15='Drop down Lists'!$C$2</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AR22:AS27 AR18:AS20 AS37 AR40:AS42 AR29:AS33 AS69:AS78 AS53:AS65</xm:sqref>
        </x14:conditionalFormatting>
        <x14:conditionalFormatting xmlns:xm="http://schemas.microsoft.com/office/excel/2006/main">
          <x14:cfRule type="expression" priority="525" id="{B837E41B-4F30-436F-8BD2-D6E3F7CA3AA4}">
            <xm:f>AR$15='Drop down Lists'!$C$3</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AS65 AS69:AS78</xm:sqref>
        </x14:conditionalFormatting>
        <x14:conditionalFormatting xmlns:xm="http://schemas.microsoft.com/office/excel/2006/main">
          <x14:cfRule type="expression" priority="520" id="{FD070C29-7FDB-479C-B63D-AF3B5DE6D2DD}">
            <xm:f>AR$15='Drop down Lists'!$C$6</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AR22:AS22 AR40:AS42 AS56:AS59 AS65:AS78</xm:sqref>
        </x14:conditionalFormatting>
        <x14:conditionalFormatting xmlns:xm="http://schemas.microsoft.com/office/excel/2006/main">
          <x14:cfRule type="expression" priority="522" id="{352511A3-C59C-4994-980C-406E4B12A45A}">
            <xm:f>AR$15='Drop down Lists'!$C$2</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AS43</xm:sqref>
        </x14:conditionalFormatting>
        <x14:conditionalFormatting xmlns:xm="http://schemas.microsoft.com/office/excel/2006/main">
          <x14:cfRule type="expression" priority="521" id="{88DB3DDD-544E-4C5E-B4EB-C38A59E68456}">
            <xm:f>AR$15='Drop down Lists'!$C$6</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AS43 AS46:AS49</xm:sqref>
        </x14:conditionalFormatting>
        <x14:conditionalFormatting xmlns:xm="http://schemas.microsoft.com/office/excel/2006/main">
          <x14:cfRule type="expression" priority="523" stopIfTrue="1" id="{487CC2D3-2FA3-4EAC-BB31-601547762C36}">
            <xm:f>AR$15='Drop down Lists'!$C$2</xm:f>
            <x14:dxf>
              <font>
                <color rgb="FF001E46"/>
              </font>
              <fill>
                <patternFill>
                  <bgColor rgb="FF001E46"/>
                </patternFill>
              </fill>
              <border>
                <left style="thin">
                  <color rgb="FF001E46"/>
                </left>
                <right style="thin">
                  <color rgb="FF001E46"/>
                </right>
                <top style="thin">
                  <color rgb="FF001E46"/>
                </top>
                <bottom style="thin">
                  <color rgb="FF001E46"/>
                </bottom>
              </border>
            </x14:dxf>
          </x14:cfRule>
          <xm:sqref>AS37 AS69:AS78 AS53:AS65</xm:sqref>
        </x14:conditionalFormatting>
        <x14:conditionalFormatting xmlns:xm="http://schemas.microsoft.com/office/excel/2006/main">
          <x14:cfRule type="expression" priority="519" id="{9AB6E277-FE7E-46E6-A1BD-729B2E70C718}">
            <xm:f>AR$15='Drop down Lists'!$C$2</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AS46:AS49</xm:sqref>
        </x14:conditionalFormatting>
        <x14:conditionalFormatting xmlns:xm="http://schemas.microsoft.com/office/excel/2006/main">
          <x14:cfRule type="expression" priority="518" stopIfTrue="1" id="{336E7782-02FC-46A3-9F65-5B72E7C341DD}">
            <xm:f>AS$76='Drop down Lists'!$F$3</xm:f>
            <x14:dxf>
              <font>
                <b val="0"/>
                <i val="0"/>
                <color rgb="FF001E46"/>
              </font>
              <fill>
                <patternFill>
                  <bgColor rgb="FFB9D9EB"/>
                </patternFill>
              </fill>
              <border>
                <left style="thin">
                  <color auto="1"/>
                </left>
                <right style="thin">
                  <color auto="1"/>
                </right>
                <top style="thin">
                  <color auto="1"/>
                </top>
                <bottom style="thin">
                  <color auto="1"/>
                </bottom>
                <vertical/>
                <horizontal/>
              </border>
            </x14:dxf>
          </x14:cfRule>
          <xm:sqref>AS77:AS78</xm:sqref>
        </x14:conditionalFormatting>
        <x14:conditionalFormatting xmlns:xm="http://schemas.microsoft.com/office/excel/2006/main">
          <x14:cfRule type="expression" priority="517" id="{84CE8B8A-3FDA-4147-B604-6A2A94D0C805}">
            <xm:f>AS$73='Drop down Lists'!$F$3</xm:f>
            <x14:dxf>
              <font>
                <b val="0"/>
                <i val="0"/>
                <color rgb="FF001E46"/>
              </font>
              <fill>
                <patternFill>
                  <bgColor rgb="FFB9D9EB"/>
                </patternFill>
              </fill>
              <border>
                <left style="thin">
                  <color auto="1"/>
                </left>
                <right style="thin">
                  <color auto="1"/>
                </right>
                <top style="thin">
                  <color auto="1"/>
                </top>
                <bottom style="thin">
                  <color auto="1"/>
                </bottom>
                <vertical/>
                <horizontal/>
              </border>
            </x14:dxf>
          </x14:cfRule>
          <xm:sqref>AS74:AS75</xm:sqref>
        </x14:conditionalFormatting>
        <x14:conditionalFormatting xmlns:xm="http://schemas.microsoft.com/office/excel/2006/main">
          <x14:cfRule type="expression" priority="516" id="{B6EF538C-129F-4334-88D3-D57AB7C01345}">
            <xm:f>AR$41='Drop down Lists'!$F$4</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AR42:AS42</xm:sqref>
        </x14:conditionalFormatting>
        <x14:conditionalFormatting xmlns:xm="http://schemas.microsoft.com/office/excel/2006/main">
          <x14:cfRule type="expression" priority="515" id="{9A2724A9-FF0A-41CB-8701-6413258A2655}">
            <xm:f>AR$20='Drop down Lists'!$A$3</xm:f>
            <x14:dxf>
              <font>
                <color rgb="FF001E46"/>
              </font>
              <fill>
                <patternFill>
                  <bgColor rgb="FF001E46"/>
                </patternFill>
              </fill>
              <border>
                <left/>
                <right/>
                <top/>
                <bottom/>
                <vertical/>
                <horizontal/>
              </border>
            </x14:dxf>
          </x14:cfRule>
          <xm:sqref>AR22:AS22</xm:sqref>
        </x14:conditionalFormatting>
        <x14:conditionalFormatting xmlns:xm="http://schemas.microsoft.com/office/excel/2006/main">
          <x14:cfRule type="expression" priority="514" id="{C7A98280-02D4-4A8D-924B-9F74BE56886A}">
            <xm:f>AR$41='Drop down Lists'!$F$3</xm:f>
            <x14:dxf>
              <font>
                <color rgb="FF001E46"/>
              </font>
              <fill>
                <patternFill>
                  <bgColor rgb="FF001E46"/>
                </patternFill>
              </fill>
              <border>
                <left/>
                <right/>
                <top/>
                <bottom/>
                <vertical/>
                <horizontal/>
              </border>
            </x14:dxf>
          </x14:cfRule>
          <xm:sqref>AS43 AS46:AS49</xm:sqref>
        </x14:conditionalFormatting>
        <x14:conditionalFormatting xmlns:xm="http://schemas.microsoft.com/office/excel/2006/main">
          <x14:cfRule type="expression" priority="513" id="{EC8F7B4F-192D-479F-8F2F-8A81031D3B75}">
            <xm:f>AR$15='Drop down Lists'!$C$2</xm:f>
            <x14:dxf>
              <font>
                <color rgb="FF001E46"/>
              </font>
              <fill>
                <patternFill>
                  <bgColor rgb="FF001E46"/>
                </patternFill>
              </fill>
              <border>
                <left/>
                <right/>
                <top/>
                <bottom/>
                <vertical/>
                <horizontal/>
              </border>
            </x14:dxf>
          </x14:cfRule>
          <xm:sqref>AS44</xm:sqref>
        </x14:conditionalFormatting>
        <x14:conditionalFormatting xmlns:xm="http://schemas.microsoft.com/office/excel/2006/main">
          <x14:cfRule type="expression" priority="512" id="{44151950-B986-4545-B2F4-F10490523594}">
            <xm:f>AR$41='Drop down Lists'!$F$3</xm:f>
            <x14:dxf>
              <font>
                <color rgb="FF001E46"/>
              </font>
              <fill>
                <patternFill>
                  <bgColor rgb="FF001E46"/>
                </patternFill>
              </fill>
              <border>
                <left/>
                <right/>
                <top/>
                <bottom/>
                <vertical/>
                <horizontal/>
              </border>
            </x14:dxf>
          </x14:cfRule>
          <xm:sqref>AS44</xm:sqref>
        </x14:conditionalFormatting>
        <x14:conditionalFormatting xmlns:xm="http://schemas.microsoft.com/office/excel/2006/main">
          <x14:cfRule type="expression" priority="511" id="{8CF7639A-EEF9-4F76-87D5-17804448854A}">
            <xm:f>AR$15='Drop down Lists'!$C$2</xm:f>
            <x14:dxf>
              <font>
                <color rgb="FF001E46"/>
              </font>
              <fill>
                <patternFill>
                  <bgColor rgb="FF001E46"/>
                </patternFill>
              </fill>
              <border>
                <left/>
                <right/>
                <top/>
                <bottom/>
                <vertical/>
                <horizontal/>
              </border>
            </x14:dxf>
          </x14:cfRule>
          <xm:sqref>AS45</xm:sqref>
        </x14:conditionalFormatting>
        <x14:conditionalFormatting xmlns:xm="http://schemas.microsoft.com/office/excel/2006/main">
          <x14:cfRule type="expression" priority="510" id="{59C15884-9132-42EC-9F09-3388B7D40108}">
            <xm:f>AR$15='Drop down Lists'!$C$6</xm:f>
            <x14:dxf>
              <font>
                <color rgb="FF001E46"/>
              </font>
              <fill>
                <patternFill>
                  <bgColor rgb="FF001E46"/>
                </patternFill>
              </fill>
              <border>
                <left/>
                <right/>
                <top/>
                <bottom/>
                <vertical/>
                <horizontal/>
              </border>
            </x14:dxf>
          </x14:cfRule>
          <xm:sqref>AS44:AS45</xm:sqref>
        </x14:conditionalFormatting>
        <x14:conditionalFormatting xmlns:xm="http://schemas.microsoft.com/office/excel/2006/main">
          <x14:cfRule type="expression" priority="509" id="{B63E8217-9175-442F-8A19-C2BB0FB4C181}">
            <xm:f>AR$41='Drop down Lists'!$F$3</xm:f>
            <x14:dxf>
              <font>
                <color rgb="FF001E46"/>
              </font>
              <fill>
                <patternFill>
                  <bgColor rgb="FF001E46"/>
                </patternFill>
              </fill>
              <border>
                <left/>
                <right/>
                <top/>
                <bottom/>
                <vertical/>
                <horizontal/>
              </border>
            </x14:dxf>
          </x14:cfRule>
          <xm:sqref>AS45</xm:sqref>
        </x14:conditionalFormatting>
        <x14:conditionalFormatting xmlns:xm="http://schemas.microsoft.com/office/excel/2006/main">
          <x14:cfRule type="expression" priority="508" id="{4AA13A75-3646-4036-8C38-CFC44E08DAA2}">
            <xm:f>AR$15='Drop down Lists'!$C$2</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AS66 AR53:AR78</xm:sqref>
        </x14:conditionalFormatting>
        <x14:conditionalFormatting xmlns:xm="http://schemas.microsoft.com/office/excel/2006/main">
          <x14:cfRule type="expression" priority="507" id="{770BE7D5-70D5-40F8-B294-A4E8B3F65385}">
            <xm:f>AR$15='Drop down Lists'!$C$3</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AS66</xm:sqref>
        </x14:conditionalFormatting>
        <x14:conditionalFormatting xmlns:xm="http://schemas.microsoft.com/office/excel/2006/main">
          <x14:cfRule type="expression" priority="506" id="{94CC2F4F-92BF-4E51-BA88-181EA6B6CC17}">
            <xm:f>AR$15='Drop down Lists'!$C$2</xm:f>
            <x14:dxf>
              <font>
                <color rgb="FF001E46"/>
              </font>
              <fill>
                <patternFill>
                  <bgColor rgb="FF001E46"/>
                </patternFill>
              </fill>
              <border>
                <left style="thin">
                  <color rgb="FF001E46"/>
                </left>
                <right style="thin">
                  <color rgb="FF001E46"/>
                </right>
                <top style="thin">
                  <color rgb="FF001E46"/>
                </top>
                <bottom style="thin">
                  <color rgb="FF001E46"/>
                </bottom>
              </border>
            </x14:dxf>
          </x14:cfRule>
          <xm:sqref>AS66</xm:sqref>
        </x14:conditionalFormatting>
        <x14:conditionalFormatting xmlns:xm="http://schemas.microsoft.com/office/excel/2006/main">
          <x14:cfRule type="expression" priority="505" id="{E29D286B-B04E-4488-8165-9EFB8E843F99}">
            <xm:f>AS$15='Drop down Lists'!$C$2</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AS67:AS68</xm:sqref>
        </x14:conditionalFormatting>
        <x14:conditionalFormatting xmlns:xm="http://schemas.microsoft.com/office/excel/2006/main">
          <x14:cfRule type="expression" priority="504" id="{AB8A1925-C698-461E-80A8-2781320DE8E6}">
            <xm:f>AR$15='Drop down Lists'!$C$3</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AS67:AS68</xm:sqref>
        </x14:conditionalFormatting>
        <x14:conditionalFormatting xmlns:xm="http://schemas.microsoft.com/office/excel/2006/main">
          <x14:cfRule type="expression" priority="503" id="{6C523B8B-7521-46F4-B0B6-881E614FCB54}">
            <xm:f>AR$15='Drop down Lists'!$C$2</xm:f>
            <x14:dxf>
              <font>
                <color rgb="FF001E46"/>
              </font>
              <fill>
                <patternFill>
                  <bgColor rgb="FF001E46"/>
                </patternFill>
              </fill>
              <border>
                <left style="thin">
                  <color rgb="FF001E46"/>
                </left>
                <right style="thin">
                  <color rgb="FF001E46"/>
                </right>
                <top style="thin">
                  <color rgb="FF001E46"/>
                </top>
                <bottom style="thin">
                  <color rgb="FF001E46"/>
                </bottom>
              </border>
            </x14:dxf>
          </x14:cfRule>
          <xm:sqref>AS67:AS68</xm:sqref>
        </x14:conditionalFormatting>
        <x14:conditionalFormatting xmlns:xm="http://schemas.microsoft.com/office/excel/2006/main">
          <x14:cfRule type="expression" priority="502" id="{ED3B1226-D60E-48C8-9EBB-3B525728997B}">
            <xm:f>AR$15='Drop down Lists'!$C$2</xm:f>
            <x14:dxf>
              <font>
                <color rgb="FF001E46"/>
              </font>
              <fill>
                <patternFill>
                  <bgColor rgb="FF001E46"/>
                </patternFill>
              </fill>
              <border>
                <left/>
                <right/>
                <top/>
                <bottom/>
                <vertical/>
                <horizontal/>
              </border>
            </x14:dxf>
          </x14:cfRule>
          <xm:sqref>AR28:AS28</xm:sqref>
        </x14:conditionalFormatting>
        <x14:conditionalFormatting xmlns:xm="http://schemas.microsoft.com/office/excel/2006/main">
          <x14:cfRule type="expression" priority="526" stopIfTrue="1" id="{F06E7E00-D954-4AE0-A3AD-6B95769A262E}">
            <xm:f>AR$15='Drop down Lists'!$C$7</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AR22:AS22 AR40:AS42 AR43:AR46 AS74:AS78 AS54:AS68</xm:sqref>
        </x14:conditionalFormatting>
        <x14:conditionalFormatting xmlns:xm="http://schemas.microsoft.com/office/excel/2006/main">
          <x14:cfRule type="expression" priority="527" id="{26D8A899-4EC2-4024-BFD8-D753D1680B55}">
            <xm:f>AR$15='Drop down Lists'!$C$7</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AS43 AS46:AS49 AS53:AS61</xm:sqref>
        </x14:conditionalFormatting>
        <x14:conditionalFormatting xmlns:xm="http://schemas.microsoft.com/office/excel/2006/main">
          <x14:cfRule type="expression" priority="528" id="{1A3B9C67-5042-47A1-9BAC-D7063D9CE776}">
            <xm:f>AR$15='Drop down Lists'!$C$7</xm:f>
            <x14:dxf>
              <font>
                <color rgb="FF001E46"/>
              </font>
              <fill>
                <patternFill>
                  <fgColor rgb="FF001E46"/>
                  <bgColor rgb="FF001E46"/>
                </patternFill>
              </fill>
              <border>
                <left/>
                <right/>
                <top/>
                <bottom/>
                <vertical/>
                <horizontal/>
              </border>
            </x14:dxf>
          </x14:cfRule>
          <xm:sqref>AS44</xm:sqref>
        </x14:conditionalFormatting>
        <x14:conditionalFormatting xmlns:xm="http://schemas.microsoft.com/office/excel/2006/main">
          <x14:cfRule type="expression" priority="529" id="{E0682CB7-1359-483B-B5FB-B85C2C2EBAE5}">
            <xm:f>AR$15='Drop down Lists'!$C$7</xm:f>
            <x14:dxf>
              <font>
                <color rgb="FF001E46"/>
              </font>
              <fill>
                <patternFill>
                  <bgColor rgb="FF001E46"/>
                </patternFill>
              </fill>
              <border>
                <left/>
                <right/>
                <top/>
                <bottom/>
                <vertical/>
                <horizontal/>
              </border>
            </x14:dxf>
          </x14:cfRule>
          <xm:sqref>AS45</xm:sqref>
        </x14:conditionalFormatting>
        <x14:conditionalFormatting xmlns:xm="http://schemas.microsoft.com/office/excel/2006/main">
          <x14:cfRule type="expression" priority="531" id="{1D2B44E0-CC5F-42E0-8C0A-4C1C7282773B}">
            <xm:f>AR$15='Drop down Lists'!$C$6</xm:f>
            <x14:dxf>
              <font>
                <color rgb="FF001E46"/>
              </font>
              <fill>
                <patternFill>
                  <fgColor auto="1"/>
                  <bgColor rgb="FF001E46"/>
                </patternFill>
              </fill>
              <border>
                <left style="thin">
                  <color rgb="FF001E46"/>
                </left>
                <right style="thin">
                  <color rgb="FF001E46"/>
                </right>
                <top style="thin">
                  <color rgb="FF001E46"/>
                </top>
                <bottom style="thin">
                  <color rgb="FF001E46"/>
                </bottom>
                <vertical/>
                <horizontal/>
              </border>
            </x14:dxf>
          </x14:cfRule>
          <xm:sqref>AS56:AS59 AS65:AS78</xm:sqref>
        </x14:conditionalFormatting>
        <x14:conditionalFormatting xmlns:xm="http://schemas.microsoft.com/office/excel/2006/main">
          <x14:cfRule type="expression" priority="530" stopIfTrue="1" id="{609E21CF-EAE2-41E6-BA43-63B743E09D63}">
            <xm:f>AR$15='Drop down Lists'!$C$5</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AR40:AS42 AS69:AS70 AS73:AS78 AS53:AS65</xm:sqref>
        </x14:conditionalFormatting>
        <x14:conditionalFormatting xmlns:xm="http://schemas.microsoft.com/office/excel/2006/main">
          <x14:cfRule type="expression" priority="532" id="{C1222942-3C2B-4379-8AE6-2FC91B05194B}">
            <xm:f>AR$15='Drop down Lists'!$C$5</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AS43 AS46:AS49 AS53:AS59</xm:sqref>
        </x14:conditionalFormatting>
        <x14:conditionalFormatting xmlns:xm="http://schemas.microsoft.com/office/excel/2006/main">
          <x14:cfRule type="expression" priority="533" id="{5AD00A21-3CD8-4BBC-8F28-DA1374949DFA}">
            <xm:f>AR$15='Drop down Lists'!$C$5</xm:f>
            <x14:dxf>
              <font>
                <color rgb="FF001E46"/>
              </font>
              <fill>
                <patternFill>
                  <bgColor rgb="FF001E46"/>
                </patternFill>
              </fill>
              <border>
                <left/>
                <right/>
                <top/>
                <bottom/>
                <vertical/>
                <horizontal/>
              </border>
            </x14:dxf>
          </x14:cfRule>
          <xm:sqref>AS44:AS45</xm:sqref>
        </x14:conditionalFormatting>
        <x14:conditionalFormatting xmlns:xm="http://schemas.microsoft.com/office/excel/2006/main">
          <x14:cfRule type="expression" priority="534" id="{C6682428-8D59-4C29-90D5-CE9829CCF4C3}">
            <xm:f>AS$15='Drop down Lists'!$C$5</xm:f>
            <x14:dxf>
              <font>
                <color theme="6"/>
              </font>
              <fill>
                <patternFill>
                  <bgColor theme="6"/>
                </patternFill>
              </fill>
              <border>
                <left style="thin">
                  <color theme="6"/>
                </left>
                <right style="thin">
                  <color theme="6"/>
                </right>
                <top style="thin">
                  <color theme="6"/>
                </top>
                <bottom style="thin">
                  <color theme="6"/>
                </bottom>
                <vertical/>
                <horizontal/>
              </border>
            </x14:dxf>
          </x14:cfRule>
          <xm:sqref>AS78</xm:sqref>
        </x14:conditionalFormatting>
        <x14:conditionalFormatting xmlns:xm="http://schemas.microsoft.com/office/excel/2006/main">
          <x14:cfRule type="expression" priority="500" id="{F14A39A3-5D95-4746-8070-F96A6176C290}">
            <xm:f>AR$15='Drop down Lists'!$C$5</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14:cfRule type="expression" priority="501" id="{65F9553F-BD9E-40EB-B6DA-BD96ED89ADEA}">
            <xm:f>AR$15='Drop down Lists'!$C$6</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AR43:AR46</xm:sqref>
        </x14:conditionalFormatting>
        <x14:conditionalFormatting xmlns:xm="http://schemas.microsoft.com/office/excel/2006/main">
          <x14:cfRule type="expression" priority="499" id="{309B858A-178C-460E-8F62-5DF889E15AA5}">
            <xm:f>AR$15='Drop down Lists'!$C$7</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AR53:AR59</xm:sqref>
        </x14:conditionalFormatting>
        <x14:conditionalFormatting xmlns:xm="http://schemas.microsoft.com/office/excel/2006/main">
          <x14:cfRule type="expression" priority="497" id="{94897BAE-52B1-49AB-A1AD-8A08310A42B2}">
            <xm:f>AR$15='Drop down Lists'!$C$5</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AR53:AR59</xm:sqref>
        </x14:conditionalFormatting>
        <x14:conditionalFormatting xmlns:xm="http://schemas.microsoft.com/office/excel/2006/main">
          <x14:cfRule type="expression" priority="498" id="{78404E8C-2381-4DD0-B981-12B517442E4D}">
            <xm:f>AR$15='Drop down Lists'!$C$6</xm:f>
            <x14:dxf>
              <font>
                <color theme="0"/>
              </font>
              <fill>
                <patternFill>
                  <bgColor rgb="FF004B87"/>
                </patternFill>
              </fill>
              <border>
                <left style="thin">
                  <color rgb="FF001E46"/>
                </left>
                <right style="thin">
                  <color rgb="FF001E46"/>
                </right>
                <top style="thin">
                  <color rgb="FF001E46"/>
                </top>
                <bottom style="thin">
                  <color rgb="FF001E46"/>
                </bottom>
                <vertical/>
                <horizontal/>
              </border>
            </x14:dxf>
          </x14:cfRule>
          <xm:sqref>AR53:AR55</xm:sqref>
        </x14:conditionalFormatting>
        <x14:conditionalFormatting xmlns:xm="http://schemas.microsoft.com/office/excel/2006/main">
          <x14:cfRule type="expression" priority="496" id="{877E915B-BAB1-496A-8AF6-1C854240E2E9}">
            <xm:f>AR$15='Drop down Lists'!$C$6</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AR56:AR59</xm:sqref>
        </x14:conditionalFormatting>
        <x14:conditionalFormatting xmlns:xm="http://schemas.microsoft.com/office/excel/2006/main">
          <x14:cfRule type="expression" priority="476" id="{B0D77B07-00ED-43C8-B8DB-33363DD34FFC}">
            <xm:f>AR$15='Drop down Lists'!$C$3</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14:cfRule type="expression" priority="495" id="{8D3F37A0-2B58-4DA5-890F-CF5392804258}">
            <xm:f>AR$15='Drop down Lists'!$C$6</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AR65:AR78</xm:sqref>
        </x14:conditionalFormatting>
        <x14:conditionalFormatting xmlns:xm="http://schemas.microsoft.com/office/excel/2006/main">
          <x14:cfRule type="expression" priority="494" id="{329A7F2F-C91D-4712-948F-3A29C14F5E28}">
            <xm:f>AR$15='Drop down Lists'!$C$7</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AR60:AR61</xm:sqref>
        </x14:conditionalFormatting>
        <x14:conditionalFormatting xmlns:xm="http://schemas.microsoft.com/office/excel/2006/main">
          <x14:cfRule type="expression" priority="493" stopIfTrue="1" id="{F725C606-DBFE-4382-9222-E9CE26173016}">
            <xm:f>AR$15='Drop down Lists'!$C$7</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AR62:AS64</xm:sqref>
        </x14:conditionalFormatting>
        <x14:conditionalFormatting xmlns:xm="http://schemas.microsoft.com/office/excel/2006/main">
          <x14:cfRule type="expression" priority="492" id="{313937DF-3CA6-4027-A7BB-8C1190F65236}">
            <xm:f>AR$15='Drop down Lists'!$C$7</xm:f>
            <x14:dxf>
              <font>
                <color rgb="FF001E46"/>
              </font>
              <fill>
                <patternFill>
                  <bgColor rgb="FF001E46"/>
                </patternFill>
              </fill>
              <border>
                <left style="thin">
                  <color rgb="FF001E46"/>
                </left>
                <right style="thin">
                  <color rgb="FF001E46"/>
                </right>
                <top style="thin">
                  <color rgb="FF001E46"/>
                </top>
                <bottom style="thin">
                  <color rgb="FF001E46"/>
                </bottom>
              </border>
            </x14:dxf>
          </x14:cfRule>
          <xm:sqref>AS62:AS64</xm:sqref>
        </x14:conditionalFormatting>
        <x14:conditionalFormatting xmlns:xm="http://schemas.microsoft.com/office/excel/2006/main">
          <x14:cfRule type="expression" priority="491" id="{82F9CAC9-364A-4DC1-B89E-51E196278032}">
            <xm:f>AR$15='Drop down Lists'!$C$4</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AR65:AS67</xm:sqref>
        </x14:conditionalFormatting>
        <x14:conditionalFormatting xmlns:xm="http://schemas.microsoft.com/office/excel/2006/main">
          <x14:cfRule type="expression" priority="490" id="{7201DE17-91D2-4D2D-BD6E-DA321CBEFB9A}">
            <xm:f>AR$15='Drop down Lists'!$C$4</xm:f>
            <x14:dxf>
              <font>
                <color rgb="FF001E46"/>
              </font>
              <fill>
                <patternFill>
                  <bgColor rgb="FF001E46"/>
                </patternFill>
              </fill>
              <border>
                <left style="thin">
                  <color rgb="FF001E46"/>
                </left>
                <right style="thin">
                  <color rgb="FF001E46"/>
                </right>
                <top style="thin">
                  <color rgb="FF001E46"/>
                </top>
                <bottom style="thin">
                  <color rgb="FF001E46"/>
                </bottom>
              </border>
            </x14:dxf>
          </x14:cfRule>
          <xm:sqref>AS65:AS67</xm:sqref>
        </x14:conditionalFormatting>
        <x14:conditionalFormatting xmlns:xm="http://schemas.microsoft.com/office/excel/2006/main">
          <x14:cfRule type="expression" priority="489" id="{D2798C8D-AF47-4FEE-B3FE-67BB0AA63529}">
            <xm:f>AR$15='Drop down Lists'!$C$5</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AR60:AR64</xm:sqref>
        </x14:conditionalFormatting>
        <x14:conditionalFormatting xmlns:xm="http://schemas.microsoft.com/office/excel/2006/main">
          <x14:cfRule type="expression" priority="488" id="{409644D1-78FB-4ACF-9947-BBA43A8C5042}">
            <xm:f>AR$15='Drop down Lists'!$C$5</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AS60:AS64</xm:sqref>
        </x14:conditionalFormatting>
        <x14:conditionalFormatting xmlns:xm="http://schemas.microsoft.com/office/excel/2006/main">
          <x14:cfRule type="expression" priority="487" id="{B5DF8D56-5A4F-4693-8A8B-72EF5241B7C8}">
            <xm:f>AR$15='Drop down Lists'!$C$2</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AR43:AR49 AR37</xm:sqref>
        </x14:conditionalFormatting>
        <x14:conditionalFormatting xmlns:xm="http://schemas.microsoft.com/office/excel/2006/main">
          <x14:cfRule type="expression" priority="486" stopIfTrue="1" id="{F478AEA2-FF7F-4A73-AFA6-E6BFD4DBC8CE}">
            <xm:f>AR$15='Drop down Lists'!$C$8</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AR43:AR49 AR60:AR62 AR73:AR78 AR65:AR68</xm:sqref>
        </x14:conditionalFormatting>
        <x14:conditionalFormatting xmlns:xm="http://schemas.microsoft.com/office/excel/2006/main">
          <x14:cfRule type="expression" priority="485" id="{A37B47CF-3F52-4F7E-8839-B4BBAD8F0145}">
            <xm:f>AR$15='Drop down Lists'!$C$8</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AS43:AS49 AS60:AS62 AS73:AS78 AS65:AS68</xm:sqref>
        </x14:conditionalFormatting>
        <x14:conditionalFormatting xmlns:xm="http://schemas.microsoft.com/office/excel/2006/main">
          <x14:cfRule type="expression" priority="484" id="{B6012B1C-B59F-4B28-843E-5D43525525C5}">
            <xm:f>AR$15='Drop down Lists'!$C$8</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AR37</xm:sqref>
        </x14:conditionalFormatting>
        <x14:conditionalFormatting xmlns:xm="http://schemas.microsoft.com/office/excel/2006/main">
          <x14:cfRule type="expression" priority="483" id="{DEDE74A4-F59A-4F19-A5C1-E1F17580CAB4}">
            <xm:f>AR$15='Drop down Lists'!$C$8</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AS37</xm:sqref>
        </x14:conditionalFormatting>
        <x14:conditionalFormatting xmlns:xm="http://schemas.microsoft.com/office/excel/2006/main">
          <x14:cfRule type="expression" priority="482" id="{9E6BA91F-185F-4AAC-B4CD-071728E46C21}">
            <xm:f>AR$15='Drop down Lists'!$C$8</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AR41:AS41</xm:sqref>
        </x14:conditionalFormatting>
        <x14:conditionalFormatting xmlns:xm="http://schemas.microsoft.com/office/excel/2006/main">
          <x14:cfRule type="expression" priority="481" id="{7382ECA9-7788-469B-9305-AD5A3A06F8FE}">
            <xm:f>AR$15='Drop down Lists'!$C$6</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AS63:AS64</xm:sqref>
        </x14:conditionalFormatting>
        <x14:conditionalFormatting xmlns:xm="http://schemas.microsoft.com/office/excel/2006/main">
          <x14:cfRule type="expression" priority="480" id="{8BF24DE7-6798-4097-900B-10F9E7A01883}">
            <xm:f>AR$15='Drop down Lists'!$C$6</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AR63:AR64</xm:sqref>
        </x14:conditionalFormatting>
        <x14:conditionalFormatting xmlns:xm="http://schemas.microsoft.com/office/excel/2006/main">
          <x14:cfRule type="expression" priority="477" id="{8F2AEA21-B98F-4A5B-A6D9-9EA17A3F5855}">
            <xm:f>AR$15='Drop down Lists'!$C$7</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14:cfRule type="expression" priority="478" id="{A507EBCF-6725-4093-8884-5D895ABD74D4}">
            <xm:f>AR$15='Drop down Lists'!$C$6</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14:cfRule type="expression" priority="479" id="{6A4F4E7C-A1BC-4A86-B44E-46668E1B98E2}">
            <xm:f>AR$15='Drop down Lists'!$C$5</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AR48:AR49</xm:sqref>
        </x14:conditionalFormatting>
        <x14:conditionalFormatting xmlns:xm="http://schemas.microsoft.com/office/excel/2006/main">
          <x14:cfRule type="expression" priority="475" id="{3A923976-E62B-4EA4-B954-DD9BA5570DF3}">
            <xm:f>AS$60='Drop down Lists'!$F$3</xm:f>
            <x14:dxf>
              <font>
                <color rgb="FF001E46"/>
              </font>
              <fill>
                <patternFill>
                  <bgColor rgb="FFB9D9EB"/>
                </patternFill>
              </fill>
            </x14:dxf>
          </x14:cfRule>
          <xm:sqref>AS62</xm:sqref>
        </x14:conditionalFormatting>
        <x14:conditionalFormatting xmlns:xm="http://schemas.microsoft.com/office/excel/2006/main">
          <x14:cfRule type="expression" priority="535" id="{40A5420F-3F8B-4013-8806-7D0277E8D519}">
            <xm:f>AS$76='Drop down Lists'!$F$3</xm:f>
            <x14:dxf>
              <font>
                <b/>
                <i val="0"/>
                <color rgb="FF001E46"/>
              </font>
              <fill>
                <patternFill>
                  <bgColor rgb="FFB9D9EB"/>
                </patternFill>
              </fill>
              <border>
                <left style="thin">
                  <color auto="1"/>
                </left>
                <right style="thin">
                  <color auto="1"/>
                </right>
                <top style="thin">
                  <color auto="1"/>
                </top>
                <bottom style="thin">
                  <color auto="1"/>
                </bottom>
                <vertical/>
                <horizontal/>
              </border>
            </x14:dxf>
          </x14:cfRule>
          <x14:cfRule type="expression" priority="536" id="{74E18B9D-60BD-4124-986F-DB7EC804DE09}">
            <xm:f>AS$15='Drop down Lists'!$C$7</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AS78</xm:sqref>
        </x14:conditionalFormatting>
        <x14:conditionalFormatting xmlns:xm="http://schemas.microsoft.com/office/excel/2006/main">
          <x14:cfRule type="expression" priority="457" stopIfTrue="1" id="{FF52A971-D7AB-4DE8-A4E4-33E32D35081C}">
            <xm:f>AU$15='Drop down Lists'!$C$2</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AU22:AV27 AU18:AV20 AV37 AU40:AV42 AU29:AV33 AV69:AV78 AV53:AV65</xm:sqref>
        </x14:conditionalFormatting>
        <x14:conditionalFormatting xmlns:xm="http://schemas.microsoft.com/office/excel/2006/main">
          <x14:cfRule type="expression" priority="458" id="{92D0E21C-FBB0-4A39-901A-851C3C5E3449}">
            <xm:f>AU$15='Drop down Lists'!$C$3</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AV65 AV69:AV78</xm:sqref>
        </x14:conditionalFormatting>
        <x14:conditionalFormatting xmlns:xm="http://schemas.microsoft.com/office/excel/2006/main">
          <x14:cfRule type="expression" priority="453" id="{2CEAB5DF-2CEF-4A27-A84D-020D131C675F}">
            <xm:f>AU$15='Drop down Lists'!$C$6</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AU22:AV22 AU40:AV42 AV56:AV59 AV65:AV78</xm:sqref>
        </x14:conditionalFormatting>
        <x14:conditionalFormatting xmlns:xm="http://schemas.microsoft.com/office/excel/2006/main">
          <x14:cfRule type="expression" priority="455" id="{FDD26EA6-FECC-428A-B267-76F005A9B9D3}">
            <xm:f>AU$15='Drop down Lists'!$C$2</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AV43</xm:sqref>
        </x14:conditionalFormatting>
        <x14:conditionalFormatting xmlns:xm="http://schemas.microsoft.com/office/excel/2006/main">
          <x14:cfRule type="expression" priority="454" id="{B8217190-23C3-4872-A8AF-C959527145A5}">
            <xm:f>AU$15='Drop down Lists'!$C$6</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AV43 AV46:AV49</xm:sqref>
        </x14:conditionalFormatting>
        <x14:conditionalFormatting xmlns:xm="http://schemas.microsoft.com/office/excel/2006/main">
          <x14:cfRule type="expression" priority="456" stopIfTrue="1" id="{B431ED82-947D-4D73-B3C9-904B50F38066}">
            <xm:f>AU$15='Drop down Lists'!$C$2</xm:f>
            <x14:dxf>
              <font>
                <color rgb="FF001E46"/>
              </font>
              <fill>
                <patternFill>
                  <bgColor rgb="FF001E46"/>
                </patternFill>
              </fill>
              <border>
                <left style="thin">
                  <color rgb="FF001E46"/>
                </left>
                <right style="thin">
                  <color rgb="FF001E46"/>
                </right>
                <top style="thin">
                  <color rgb="FF001E46"/>
                </top>
                <bottom style="thin">
                  <color rgb="FF001E46"/>
                </bottom>
              </border>
            </x14:dxf>
          </x14:cfRule>
          <xm:sqref>AV37 AV69:AV78 AV53:AV65</xm:sqref>
        </x14:conditionalFormatting>
        <x14:conditionalFormatting xmlns:xm="http://schemas.microsoft.com/office/excel/2006/main">
          <x14:cfRule type="expression" priority="452" id="{6C0793E3-2B2C-4E8E-B6E6-25E827E87861}">
            <xm:f>AU$15='Drop down Lists'!$C$2</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AV46:AV49</xm:sqref>
        </x14:conditionalFormatting>
        <x14:conditionalFormatting xmlns:xm="http://schemas.microsoft.com/office/excel/2006/main">
          <x14:cfRule type="expression" priority="451" stopIfTrue="1" id="{2CCD3993-47DB-41A7-A9E1-492CB0784E5D}">
            <xm:f>AV$76='Drop down Lists'!$F$3</xm:f>
            <x14:dxf>
              <font>
                <b val="0"/>
                <i val="0"/>
                <color rgb="FF001E46"/>
              </font>
              <fill>
                <patternFill>
                  <bgColor rgb="FFB9D9EB"/>
                </patternFill>
              </fill>
              <border>
                <left style="thin">
                  <color auto="1"/>
                </left>
                <right style="thin">
                  <color auto="1"/>
                </right>
                <top style="thin">
                  <color auto="1"/>
                </top>
                <bottom style="thin">
                  <color auto="1"/>
                </bottom>
                <vertical/>
                <horizontal/>
              </border>
            </x14:dxf>
          </x14:cfRule>
          <xm:sqref>AV77:AV78</xm:sqref>
        </x14:conditionalFormatting>
        <x14:conditionalFormatting xmlns:xm="http://schemas.microsoft.com/office/excel/2006/main">
          <x14:cfRule type="expression" priority="450" id="{11F09D1F-034E-4A6F-AB3A-E4F33AEA46F9}">
            <xm:f>AV$73='Drop down Lists'!$F$3</xm:f>
            <x14:dxf>
              <font>
                <b val="0"/>
                <i val="0"/>
                <color rgb="FF001E46"/>
              </font>
              <fill>
                <patternFill>
                  <bgColor rgb="FFB9D9EB"/>
                </patternFill>
              </fill>
              <border>
                <left style="thin">
                  <color auto="1"/>
                </left>
                <right style="thin">
                  <color auto="1"/>
                </right>
                <top style="thin">
                  <color auto="1"/>
                </top>
                <bottom style="thin">
                  <color auto="1"/>
                </bottom>
                <vertical/>
                <horizontal/>
              </border>
            </x14:dxf>
          </x14:cfRule>
          <xm:sqref>AV74:AV75</xm:sqref>
        </x14:conditionalFormatting>
        <x14:conditionalFormatting xmlns:xm="http://schemas.microsoft.com/office/excel/2006/main">
          <x14:cfRule type="expression" priority="449" id="{A5E0FA78-EF31-4014-A035-CF1B416F45FD}">
            <xm:f>AU$41='Drop down Lists'!$F$4</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AU42:AV42</xm:sqref>
        </x14:conditionalFormatting>
        <x14:conditionalFormatting xmlns:xm="http://schemas.microsoft.com/office/excel/2006/main">
          <x14:cfRule type="expression" priority="448" id="{16669783-76F8-465D-94E2-EAC0F7148224}">
            <xm:f>AU$20='Drop down Lists'!$A$3</xm:f>
            <x14:dxf>
              <font>
                <color rgb="FF001E46"/>
              </font>
              <fill>
                <patternFill>
                  <bgColor rgb="FF001E46"/>
                </patternFill>
              </fill>
              <border>
                <left/>
                <right/>
                <top/>
                <bottom/>
                <vertical/>
                <horizontal/>
              </border>
            </x14:dxf>
          </x14:cfRule>
          <xm:sqref>AU22:AV22</xm:sqref>
        </x14:conditionalFormatting>
        <x14:conditionalFormatting xmlns:xm="http://schemas.microsoft.com/office/excel/2006/main">
          <x14:cfRule type="expression" priority="447" id="{08F74B34-C81E-483A-8C5B-7AAA0B92FA98}">
            <xm:f>AU$41='Drop down Lists'!$F$3</xm:f>
            <x14:dxf>
              <font>
                <color rgb="FF001E46"/>
              </font>
              <fill>
                <patternFill>
                  <bgColor rgb="FF001E46"/>
                </patternFill>
              </fill>
              <border>
                <left/>
                <right/>
                <top/>
                <bottom/>
                <vertical/>
                <horizontal/>
              </border>
            </x14:dxf>
          </x14:cfRule>
          <xm:sqref>AV43 AV46:AV49</xm:sqref>
        </x14:conditionalFormatting>
        <x14:conditionalFormatting xmlns:xm="http://schemas.microsoft.com/office/excel/2006/main">
          <x14:cfRule type="expression" priority="446" id="{154FC2C5-0BBD-47BB-8BDD-01141C3EEBB1}">
            <xm:f>AU$15='Drop down Lists'!$C$2</xm:f>
            <x14:dxf>
              <font>
                <color rgb="FF001E46"/>
              </font>
              <fill>
                <patternFill>
                  <bgColor rgb="FF001E46"/>
                </patternFill>
              </fill>
              <border>
                <left/>
                <right/>
                <top/>
                <bottom/>
                <vertical/>
                <horizontal/>
              </border>
            </x14:dxf>
          </x14:cfRule>
          <xm:sqref>AV44</xm:sqref>
        </x14:conditionalFormatting>
        <x14:conditionalFormatting xmlns:xm="http://schemas.microsoft.com/office/excel/2006/main">
          <x14:cfRule type="expression" priority="445" id="{854DC876-9188-49BE-943B-CE521B5454F4}">
            <xm:f>AU$41='Drop down Lists'!$F$3</xm:f>
            <x14:dxf>
              <font>
                <color rgb="FF001E46"/>
              </font>
              <fill>
                <patternFill>
                  <bgColor rgb="FF001E46"/>
                </patternFill>
              </fill>
              <border>
                <left/>
                <right/>
                <top/>
                <bottom/>
                <vertical/>
                <horizontal/>
              </border>
            </x14:dxf>
          </x14:cfRule>
          <xm:sqref>AV44</xm:sqref>
        </x14:conditionalFormatting>
        <x14:conditionalFormatting xmlns:xm="http://schemas.microsoft.com/office/excel/2006/main">
          <x14:cfRule type="expression" priority="444" id="{EFDA5449-2BC0-46AD-8C5C-668624E7A5E9}">
            <xm:f>AU$15='Drop down Lists'!$C$2</xm:f>
            <x14:dxf>
              <font>
                <color rgb="FF001E46"/>
              </font>
              <fill>
                <patternFill>
                  <bgColor rgb="FF001E46"/>
                </patternFill>
              </fill>
              <border>
                <left/>
                <right/>
                <top/>
                <bottom/>
                <vertical/>
                <horizontal/>
              </border>
            </x14:dxf>
          </x14:cfRule>
          <xm:sqref>AV45</xm:sqref>
        </x14:conditionalFormatting>
        <x14:conditionalFormatting xmlns:xm="http://schemas.microsoft.com/office/excel/2006/main">
          <x14:cfRule type="expression" priority="443" id="{D261338F-46CA-4B68-8F3C-3DCD3E713B20}">
            <xm:f>AU$15='Drop down Lists'!$C$6</xm:f>
            <x14:dxf>
              <font>
                <color rgb="FF001E46"/>
              </font>
              <fill>
                <patternFill>
                  <bgColor rgb="FF001E46"/>
                </patternFill>
              </fill>
              <border>
                <left/>
                <right/>
                <top/>
                <bottom/>
                <vertical/>
                <horizontal/>
              </border>
            </x14:dxf>
          </x14:cfRule>
          <xm:sqref>AV44:AV45</xm:sqref>
        </x14:conditionalFormatting>
        <x14:conditionalFormatting xmlns:xm="http://schemas.microsoft.com/office/excel/2006/main">
          <x14:cfRule type="expression" priority="442" id="{5F4A6CD9-A540-4D59-A83E-49A4F29D207E}">
            <xm:f>AU$41='Drop down Lists'!$F$3</xm:f>
            <x14:dxf>
              <font>
                <color rgb="FF001E46"/>
              </font>
              <fill>
                <patternFill>
                  <bgColor rgb="FF001E46"/>
                </patternFill>
              </fill>
              <border>
                <left/>
                <right/>
                <top/>
                <bottom/>
                <vertical/>
                <horizontal/>
              </border>
            </x14:dxf>
          </x14:cfRule>
          <xm:sqref>AV45</xm:sqref>
        </x14:conditionalFormatting>
        <x14:conditionalFormatting xmlns:xm="http://schemas.microsoft.com/office/excel/2006/main">
          <x14:cfRule type="expression" priority="441" id="{9C517E77-8C65-4DAB-B3CD-A463157C75A7}">
            <xm:f>AU$15='Drop down Lists'!$C$2</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AV66 AU53:AU78</xm:sqref>
        </x14:conditionalFormatting>
        <x14:conditionalFormatting xmlns:xm="http://schemas.microsoft.com/office/excel/2006/main">
          <x14:cfRule type="expression" priority="440" id="{41462A6E-A64F-45D5-A111-36223B3D4669}">
            <xm:f>AU$15='Drop down Lists'!$C$3</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AV66</xm:sqref>
        </x14:conditionalFormatting>
        <x14:conditionalFormatting xmlns:xm="http://schemas.microsoft.com/office/excel/2006/main">
          <x14:cfRule type="expression" priority="439" id="{EBC6B712-557F-4811-9D75-7B53ACAE5BD9}">
            <xm:f>AU$15='Drop down Lists'!$C$2</xm:f>
            <x14:dxf>
              <font>
                <color rgb="FF001E46"/>
              </font>
              <fill>
                <patternFill>
                  <bgColor rgb="FF001E46"/>
                </patternFill>
              </fill>
              <border>
                <left style="thin">
                  <color rgb="FF001E46"/>
                </left>
                <right style="thin">
                  <color rgb="FF001E46"/>
                </right>
                <top style="thin">
                  <color rgb="FF001E46"/>
                </top>
                <bottom style="thin">
                  <color rgb="FF001E46"/>
                </bottom>
              </border>
            </x14:dxf>
          </x14:cfRule>
          <xm:sqref>AV66</xm:sqref>
        </x14:conditionalFormatting>
        <x14:conditionalFormatting xmlns:xm="http://schemas.microsoft.com/office/excel/2006/main">
          <x14:cfRule type="expression" priority="438" id="{DB50C4A1-8A4C-4C1F-9B22-F14A9AD1A96D}">
            <xm:f>AV$15='Drop down Lists'!$C$2</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AV67:AV68</xm:sqref>
        </x14:conditionalFormatting>
        <x14:conditionalFormatting xmlns:xm="http://schemas.microsoft.com/office/excel/2006/main">
          <x14:cfRule type="expression" priority="437" id="{C88CFDB4-9C6D-42E3-ACE2-3035DF0B846E}">
            <xm:f>AU$15='Drop down Lists'!$C$3</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AV67:AV68</xm:sqref>
        </x14:conditionalFormatting>
        <x14:conditionalFormatting xmlns:xm="http://schemas.microsoft.com/office/excel/2006/main">
          <x14:cfRule type="expression" priority="436" id="{855536C3-016A-46B0-8E47-F2F5184D5DE1}">
            <xm:f>AU$15='Drop down Lists'!$C$2</xm:f>
            <x14:dxf>
              <font>
                <color rgb="FF001E46"/>
              </font>
              <fill>
                <patternFill>
                  <bgColor rgb="FF001E46"/>
                </patternFill>
              </fill>
              <border>
                <left style="thin">
                  <color rgb="FF001E46"/>
                </left>
                <right style="thin">
                  <color rgb="FF001E46"/>
                </right>
                <top style="thin">
                  <color rgb="FF001E46"/>
                </top>
                <bottom style="thin">
                  <color rgb="FF001E46"/>
                </bottom>
              </border>
            </x14:dxf>
          </x14:cfRule>
          <xm:sqref>AV67:AV68</xm:sqref>
        </x14:conditionalFormatting>
        <x14:conditionalFormatting xmlns:xm="http://schemas.microsoft.com/office/excel/2006/main">
          <x14:cfRule type="expression" priority="435" id="{17B8E474-841D-4BCC-93F1-0D9098B452AA}">
            <xm:f>AU$15='Drop down Lists'!$C$2</xm:f>
            <x14:dxf>
              <font>
                <color rgb="FF001E46"/>
              </font>
              <fill>
                <patternFill>
                  <bgColor rgb="FF001E46"/>
                </patternFill>
              </fill>
              <border>
                <left/>
                <right/>
                <top/>
                <bottom/>
                <vertical/>
                <horizontal/>
              </border>
            </x14:dxf>
          </x14:cfRule>
          <xm:sqref>AU28:AV28</xm:sqref>
        </x14:conditionalFormatting>
        <x14:conditionalFormatting xmlns:xm="http://schemas.microsoft.com/office/excel/2006/main">
          <x14:cfRule type="expression" priority="459" stopIfTrue="1" id="{F1C62561-066F-44DD-9841-CA6B668C4910}">
            <xm:f>AU$15='Drop down Lists'!$C$7</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AU22:AV22 AU40:AV42 AU43:AU46 AV74:AV78 AV54:AV68</xm:sqref>
        </x14:conditionalFormatting>
        <x14:conditionalFormatting xmlns:xm="http://schemas.microsoft.com/office/excel/2006/main">
          <x14:cfRule type="expression" priority="460" id="{51B15985-1B44-4A30-B020-DBFAD257D5D0}">
            <xm:f>AU$15='Drop down Lists'!$C$7</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AV43 AV46:AV49 AV53:AV61</xm:sqref>
        </x14:conditionalFormatting>
        <x14:conditionalFormatting xmlns:xm="http://schemas.microsoft.com/office/excel/2006/main">
          <x14:cfRule type="expression" priority="461" id="{2EC36490-106B-47E7-A6FF-9D5A4AD37615}">
            <xm:f>AU$15='Drop down Lists'!$C$7</xm:f>
            <x14:dxf>
              <font>
                <color rgb="FF001E46"/>
              </font>
              <fill>
                <patternFill>
                  <fgColor rgb="FF001E46"/>
                  <bgColor rgb="FF001E46"/>
                </patternFill>
              </fill>
              <border>
                <left/>
                <right/>
                <top/>
                <bottom/>
                <vertical/>
                <horizontal/>
              </border>
            </x14:dxf>
          </x14:cfRule>
          <xm:sqref>AV44</xm:sqref>
        </x14:conditionalFormatting>
        <x14:conditionalFormatting xmlns:xm="http://schemas.microsoft.com/office/excel/2006/main">
          <x14:cfRule type="expression" priority="462" id="{0738D0E0-4E91-4186-A133-1E83D1465997}">
            <xm:f>AU$15='Drop down Lists'!$C$7</xm:f>
            <x14:dxf>
              <font>
                <color rgb="FF001E46"/>
              </font>
              <fill>
                <patternFill>
                  <bgColor rgb="FF001E46"/>
                </patternFill>
              </fill>
              <border>
                <left/>
                <right/>
                <top/>
                <bottom/>
                <vertical/>
                <horizontal/>
              </border>
            </x14:dxf>
          </x14:cfRule>
          <xm:sqref>AV45</xm:sqref>
        </x14:conditionalFormatting>
        <x14:conditionalFormatting xmlns:xm="http://schemas.microsoft.com/office/excel/2006/main">
          <x14:cfRule type="expression" priority="464" id="{B35E2D0F-046E-43B7-BF0D-9BCA30CBB183}">
            <xm:f>AU$15='Drop down Lists'!$C$6</xm:f>
            <x14:dxf>
              <font>
                <color rgb="FF001E46"/>
              </font>
              <fill>
                <patternFill>
                  <fgColor auto="1"/>
                  <bgColor rgb="FF001E46"/>
                </patternFill>
              </fill>
              <border>
                <left style="thin">
                  <color rgb="FF001E46"/>
                </left>
                <right style="thin">
                  <color rgb="FF001E46"/>
                </right>
                <top style="thin">
                  <color rgb="FF001E46"/>
                </top>
                <bottom style="thin">
                  <color rgb="FF001E46"/>
                </bottom>
                <vertical/>
                <horizontal/>
              </border>
            </x14:dxf>
          </x14:cfRule>
          <xm:sqref>AV56:AV59 AV65:AV78</xm:sqref>
        </x14:conditionalFormatting>
        <x14:conditionalFormatting xmlns:xm="http://schemas.microsoft.com/office/excel/2006/main">
          <x14:cfRule type="expression" priority="463" stopIfTrue="1" id="{74FBDD6D-61A1-4BAD-9CB3-002076DBF35C}">
            <xm:f>AU$15='Drop down Lists'!$C$5</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AU40:AV42 AV69:AV70 AV73:AV78 AV53:AV65</xm:sqref>
        </x14:conditionalFormatting>
        <x14:conditionalFormatting xmlns:xm="http://schemas.microsoft.com/office/excel/2006/main">
          <x14:cfRule type="expression" priority="465" id="{D0EBC462-9539-4B44-B7DE-7805A3943C2E}">
            <xm:f>AU$15='Drop down Lists'!$C$5</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AV43 AV46:AV49 AV53:AV59</xm:sqref>
        </x14:conditionalFormatting>
        <x14:conditionalFormatting xmlns:xm="http://schemas.microsoft.com/office/excel/2006/main">
          <x14:cfRule type="expression" priority="466" id="{79F064CC-3D97-4CCF-9E0E-DA48527EE528}">
            <xm:f>AU$15='Drop down Lists'!$C$5</xm:f>
            <x14:dxf>
              <font>
                <color rgb="FF001E46"/>
              </font>
              <fill>
                <patternFill>
                  <bgColor rgb="FF001E46"/>
                </patternFill>
              </fill>
              <border>
                <left/>
                <right/>
                <top/>
                <bottom/>
                <vertical/>
                <horizontal/>
              </border>
            </x14:dxf>
          </x14:cfRule>
          <xm:sqref>AV44:AV45</xm:sqref>
        </x14:conditionalFormatting>
        <x14:conditionalFormatting xmlns:xm="http://schemas.microsoft.com/office/excel/2006/main">
          <x14:cfRule type="expression" priority="467" id="{6AA62599-59D6-4BF8-8826-3A105FE69166}">
            <xm:f>AV$15='Drop down Lists'!$C$5</xm:f>
            <x14:dxf>
              <font>
                <color theme="6"/>
              </font>
              <fill>
                <patternFill>
                  <bgColor theme="6"/>
                </patternFill>
              </fill>
              <border>
                <left style="thin">
                  <color theme="6"/>
                </left>
                <right style="thin">
                  <color theme="6"/>
                </right>
                <top style="thin">
                  <color theme="6"/>
                </top>
                <bottom style="thin">
                  <color theme="6"/>
                </bottom>
                <vertical/>
                <horizontal/>
              </border>
            </x14:dxf>
          </x14:cfRule>
          <xm:sqref>AV78</xm:sqref>
        </x14:conditionalFormatting>
        <x14:conditionalFormatting xmlns:xm="http://schemas.microsoft.com/office/excel/2006/main">
          <x14:cfRule type="expression" priority="433" id="{EB05610D-F753-4A6A-835A-375B7158D996}">
            <xm:f>AU$15='Drop down Lists'!$C$5</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14:cfRule type="expression" priority="434" id="{B413940C-3849-4245-9FF6-75358C912C49}">
            <xm:f>AU$15='Drop down Lists'!$C$6</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AU43:AU46</xm:sqref>
        </x14:conditionalFormatting>
        <x14:conditionalFormatting xmlns:xm="http://schemas.microsoft.com/office/excel/2006/main">
          <x14:cfRule type="expression" priority="432" id="{434A8F64-0C8E-4E24-BB5F-A19BE3D4D3A8}">
            <xm:f>AU$15='Drop down Lists'!$C$7</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AU53:AU59</xm:sqref>
        </x14:conditionalFormatting>
        <x14:conditionalFormatting xmlns:xm="http://schemas.microsoft.com/office/excel/2006/main">
          <x14:cfRule type="expression" priority="430" id="{8B80CFCC-92D8-41A2-8B16-9AFAA3655CD6}">
            <xm:f>AU$15='Drop down Lists'!$C$5</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AU53:AU59</xm:sqref>
        </x14:conditionalFormatting>
        <x14:conditionalFormatting xmlns:xm="http://schemas.microsoft.com/office/excel/2006/main">
          <x14:cfRule type="expression" priority="431" id="{6BE324CD-93C5-4DC9-A650-4CCB90E36832}">
            <xm:f>AU$15='Drop down Lists'!$C$6</xm:f>
            <x14:dxf>
              <font>
                <color theme="0"/>
              </font>
              <fill>
                <patternFill>
                  <bgColor rgb="FF004B87"/>
                </patternFill>
              </fill>
              <border>
                <left style="thin">
                  <color rgb="FF001E46"/>
                </left>
                <right style="thin">
                  <color rgb="FF001E46"/>
                </right>
                <top style="thin">
                  <color rgb="FF001E46"/>
                </top>
                <bottom style="thin">
                  <color rgb="FF001E46"/>
                </bottom>
                <vertical/>
                <horizontal/>
              </border>
            </x14:dxf>
          </x14:cfRule>
          <xm:sqref>AU53:AU55</xm:sqref>
        </x14:conditionalFormatting>
        <x14:conditionalFormatting xmlns:xm="http://schemas.microsoft.com/office/excel/2006/main">
          <x14:cfRule type="expression" priority="429" id="{25E5E91A-F8B5-4672-9ACD-A67B6E5CDDBF}">
            <xm:f>AU$15='Drop down Lists'!$C$6</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AU56:AU59</xm:sqref>
        </x14:conditionalFormatting>
        <x14:conditionalFormatting xmlns:xm="http://schemas.microsoft.com/office/excel/2006/main">
          <x14:cfRule type="expression" priority="409" id="{D1D7FE00-F24E-4580-A469-CE037FAF2C4D}">
            <xm:f>AU$15='Drop down Lists'!$C$3</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14:cfRule type="expression" priority="428" id="{DAE88B73-067B-4B96-99A4-451652509413}">
            <xm:f>AU$15='Drop down Lists'!$C$6</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AU65:AU78</xm:sqref>
        </x14:conditionalFormatting>
        <x14:conditionalFormatting xmlns:xm="http://schemas.microsoft.com/office/excel/2006/main">
          <x14:cfRule type="expression" priority="427" id="{BAD6E4FC-5B09-4DAC-94E7-2938A288235B}">
            <xm:f>AU$15='Drop down Lists'!$C$7</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AU60:AU61</xm:sqref>
        </x14:conditionalFormatting>
        <x14:conditionalFormatting xmlns:xm="http://schemas.microsoft.com/office/excel/2006/main">
          <x14:cfRule type="expression" priority="426" stopIfTrue="1" id="{FA1685DF-B8A0-4D1A-9CFB-503B98299BC0}">
            <xm:f>AU$15='Drop down Lists'!$C$7</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AU62:AV64</xm:sqref>
        </x14:conditionalFormatting>
        <x14:conditionalFormatting xmlns:xm="http://schemas.microsoft.com/office/excel/2006/main">
          <x14:cfRule type="expression" priority="425" id="{D0ABFA17-B7BF-4EB5-8CF3-656E489BA9C7}">
            <xm:f>AU$15='Drop down Lists'!$C$7</xm:f>
            <x14:dxf>
              <font>
                <color rgb="FF001E46"/>
              </font>
              <fill>
                <patternFill>
                  <bgColor rgb="FF001E46"/>
                </patternFill>
              </fill>
              <border>
                <left style="thin">
                  <color rgb="FF001E46"/>
                </left>
                <right style="thin">
                  <color rgb="FF001E46"/>
                </right>
                <top style="thin">
                  <color rgb="FF001E46"/>
                </top>
                <bottom style="thin">
                  <color rgb="FF001E46"/>
                </bottom>
              </border>
            </x14:dxf>
          </x14:cfRule>
          <xm:sqref>AV62:AV64</xm:sqref>
        </x14:conditionalFormatting>
        <x14:conditionalFormatting xmlns:xm="http://schemas.microsoft.com/office/excel/2006/main">
          <x14:cfRule type="expression" priority="424" id="{1D945CD2-6CCD-4EDA-A2C5-9D47699BC596}">
            <xm:f>AU$15='Drop down Lists'!$C$4</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AU65:AV67</xm:sqref>
        </x14:conditionalFormatting>
        <x14:conditionalFormatting xmlns:xm="http://schemas.microsoft.com/office/excel/2006/main">
          <x14:cfRule type="expression" priority="423" id="{9EC9E8D6-4C69-432E-A296-20F0E7BC146E}">
            <xm:f>AU$15='Drop down Lists'!$C$4</xm:f>
            <x14:dxf>
              <font>
                <color rgb="FF001E46"/>
              </font>
              <fill>
                <patternFill>
                  <bgColor rgb="FF001E46"/>
                </patternFill>
              </fill>
              <border>
                <left style="thin">
                  <color rgb="FF001E46"/>
                </left>
                <right style="thin">
                  <color rgb="FF001E46"/>
                </right>
                <top style="thin">
                  <color rgb="FF001E46"/>
                </top>
                <bottom style="thin">
                  <color rgb="FF001E46"/>
                </bottom>
              </border>
            </x14:dxf>
          </x14:cfRule>
          <xm:sqref>AV65:AV67</xm:sqref>
        </x14:conditionalFormatting>
        <x14:conditionalFormatting xmlns:xm="http://schemas.microsoft.com/office/excel/2006/main">
          <x14:cfRule type="expression" priority="422" id="{65503801-9FA3-4B10-82A0-056D4C529381}">
            <xm:f>AU$15='Drop down Lists'!$C$5</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AU60:AU64</xm:sqref>
        </x14:conditionalFormatting>
        <x14:conditionalFormatting xmlns:xm="http://schemas.microsoft.com/office/excel/2006/main">
          <x14:cfRule type="expression" priority="421" id="{3918AAB0-0B7D-46BE-8A28-DC77EC2561AD}">
            <xm:f>AU$15='Drop down Lists'!$C$5</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AV60:AV64</xm:sqref>
        </x14:conditionalFormatting>
        <x14:conditionalFormatting xmlns:xm="http://schemas.microsoft.com/office/excel/2006/main">
          <x14:cfRule type="expression" priority="420" id="{F1C1FB12-C195-4462-8739-251A91439BD1}">
            <xm:f>AU$15='Drop down Lists'!$C$2</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AU43:AU49 AU37</xm:sqref>
        </x14:conditionalFormatting>
        <x14:conditionalFormatting xmlns:xm="http://schemas.microsoft.com/office/excel/2006/main">
          <x14:cfRule type="expression" priority="419" stopIfTrue="1" id="{456EEF64-60DF-441E-B28D-AC92B504EA2C}">
            <xm:f>AU$15='Drop down Lists'!$C$8</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AU43:AU49 AU60:AU62 AU73:AU78 AU65:AU68</xm:sqref>
        </x14:conditionalFormatting>
        <x14:conditionalFormatting xmlns:xm="http://schemas.microsoft.com/office/excel/2006/main">
          <x14:cfRule type="expression" priority="418" id="{C3F8A228-BBEC-40BA-ACEE-1BA659D140B2}">
            <xm:f>AU$15='Drop down Lists'!$C$8</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AV43:AV49 AV60:AV62 AV73:AV78 AV65:AV68</xm:sqref>
        </x14:conditionalFormatting>
        <x14:conditionalFormatting xmlns:xm="http://schemas.microsoft.com/office/excel/2006/main">
          <x14:cfRule type="expression" priority="417" id="{CCA27B7F-8270-4568-9CC0-1309DE1CA6F4}">
            <xm:f>AU$15='Drop down Lists'!$C$8</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AU37</xm:sqref>
        </x14:conditionalFormatting>
        <x14:conditionalFormatting xmlns:xm="http://schemas.microsoft.com/office/excel/2006/main">
          <x14:cfRule type="expression" priority="416" id="{2D4DCF9F-DAEC-4D26-8DEF-512EDE27BAD6}">
            <xm:f>AU$15='Drop down Lists'!$C$8</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AV37</xm:sqref>
        </x14:conditionalFormatting>
        <x14:conditionalFormatting xmlns:xm="http://schemas.microsoft.com/office/excel/2006/main">
          <x14:cfRule type="expression" priority="415" id="{DD903D3D-FACB-427C-9A17-28FBFCC6DA06}">
            <xm:f>AU$15='Drop down Lists'!$C$8</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AU41:AV41</xm:sqref>
        </x14:conditionalFormatting>
        <x14:conditionalFormatting xmlns:xm="http://schemas.microsoft.com/office/excel/2006/main">
          <x14:cfRule type="expression" priority="414" id="{FC838092-49F5-40D7-940F-F89F7594E39A}">
            <xm:f>AU$15='Drop down Lists'!$C$6</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AV63:AV64</xm:sqref>
        </x14:conditionalFormatting>
        <x14:conditionalFormatting xmlns:xm="http://schemas.microsoft.com/office/excel/2006/main">
          <x14:cfRule type="expression" priority="413" id="{0D61A9CB-2512-45F7-AD67-272FB472AC72}">
            <xm:f>AU$15='Drop down Lists'!$C$6</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AU63:AU64</xm:sqref>
        </x14:conditionalFormatting>
        <x14:conditionalFormatting xmlns:xm="http://schemas.microsoft.com/office/excel/2006/main">
          <x14:cfRule type="expression" priority="410" id="{6B0CE802-50B2-4E41-8FE7-C405C8E13BC0}">
            <xm:f>AU$15='Drop down Lists'!$C$7</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14:cfRule type="expression" priority="411" id="{1A0D5B60-8265-4AD7-84EB-E9475404EF6A}">
            <xm:f>AU$15='Drop down Lists'!$C$6</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14:cfRule type="expression" priority="412" id="{D35D66A1-6860-4885-8FB4-7F95161138C0}">
            <xm:f>AU$15='Drop down Lists'!$C$5</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AU48:AU49</xm:sqref>
        </x14:conditionalFormatting>
        <x14:conditionalFormatting xmlns:xm="http://schemas.microsoft.com/office/excel/2006/main">
          <x14:cfRule type="expression" priority="408" id="{D1C88B4B-5EF0-4C8B-9B98-41FC814FAF82}">
            <xm:f>AV$60='Drop down Lists'!$F$3</xm:f>
            <x14:dxf>
              <font>
                <color rgb="FF001E46"/>
              </font>
              <fill>
                <patternFill>
                  <bgColor rgb="FFB9D9EB"/>
                </patternFill>
              </fill>
            </x14:dxf>
          </x14:cfRule>
          <xm:sqref>AV62</xm:sqref>
        </x14:conditionalFormatting>
        <x14:conditionalFormatting xmlns:xm="http://schemas.microsoft.com/office/excel/2006/main">
          <x14:cfRule type="expression" priority="468" id="{6A00AA90-81A8-42C8-AE39-060A5A12C25A}">
            <xm:f>AV$76='Drop down Lists'!$F$3</xm:f>
            <x14:dxf>
              <font>
                <b/>
                <i val="0"/>
                <color rgb="FF001E46"/>
              </font>
              <fill>
                <patternFill>
                  <bgColor rgb="FFB9D9EB"/>
                </patternFill>
              </fill>
              <border>
                <left style="thin">
                  <color auto="1"/>
                </left>
                <right style="thin">
                  <color auto="1"/>
                </right>
                <top style="thin">
                  <color auto="1"/>
                </top>
                <bottom style="thin">
                  <color auto="1"/>
                </bottom>
                <vertical/>
                <horizontal/>
              </border>
            </x14:dxf>
          </x14:cfRule>
          <x14:cfRule type="expression" priority="469" id="{488FC0F3-0BCD-4792-9A8C-6D081E3406C2}">
            <xm:f>AV$15='Drop down Lists'!$C$7</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AV78</xm:sqref>
        </x14:conditionalFormatting>
        <x14:conditionalFormatting xmlns:xm="http://schemas.microsoft.com/office/excel/2006/main">
          <x14:cfRule type="expression" priority="390" stopIfTrue="1" id="{4D38213B-800F-43F8-A624-B8546A95589E}">
            <xm:f>AX$15='Drop down Lists'!$C$2</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AX22:AY27 AX18:AY20 AY37 AX40:AY42 AX29:AY33 AY69:AY78 AY53:AY65</xm:sqref>
        </x14:conditionalFormatting>
        <x14:conditionalFormatting xmlns:xm="http://schemas.microsoft.com/office/excel/2006/main">
          <x14:cfRule type="expression" priority="391" id="{47BAD11B-3080-49FD-82BD-513EA758EF25}">
            <xm:f>AX$15='Drop down Lists'!$C$3</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AY65 AY69:AY78</xm:sqref>
        </x14:conditionalFormatting>
        <x14:conditionalFormatting xmlns:xm="http://schemas.microsoft.com/office/excel/2006/main">
          <x14:cfRule type="expression" priority="386" id="{97EF23FD-4CB4-4E75-A1BF-2059CD3EA1D8}">
            <xm:f>AX$15='Drop down Lists'!$C$6</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AX22:AY22 AX40:AY42 AY56:AY59 AY65:AY78</xm:sqref>
        </x14:conditionalFormatting>
        <x14:conditionalFormatting xmlns:xm="http://schemas.microsoft.com/office/excel/2006/main">
          <x14:cfRule type="expression" priority="388" id="{B0D79801-19A1-4E90-B824-D638720F2C29}">
            <xm:f>AX$15='Drop down Lists'!$C$2</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AY43</xm:sqref>
        </x14:conditionalFormatting>
        <x14:conditionalFormatting xmlns:xm="http://schemas.microsoft.com/office/excel/2006/main">
          <x14:cfRule type="expression" priority="387" id="{40F4C595-291B-47FD-A125-1DDDF6729817}">
            <xm:f>AX$15='Drop down Lists'!$C$6</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AY43 AY46:AY49</xm:sqref>
        </x14:conditionalFormatting>
        <x14:conditionalFormatting xmlns:xm="http://schemas.microsoft.com/office/excel/2006/main">
          <x14:cfRule type="expression" priority="389" stopIfTrue="1" id="{A49A937E-FC7B-4DB1-B500-F2B55AAF2080}">
            <xm:f>AX$15='Drop down Lists'!$C$2</xm:f>
            <x14:dxf>
              <font>
                <color rgb="FF001E46"/>
              </font>
              <fill>
                <patternFill>
                  <bgColor rgb="FF001E46"/>
                </patternFill>
              </fill>
              <border>
                <left style="thin">
                  <color rgb="FF001E46"/>
                </left>
                <right style="thin">
                  <color rgb="FF001E46"/>
                </right>
                <top style="thin">
                  <color rgb="FF001E46"/>
                </top>
                <bottom style="thin">
                  <color rgb="FF001E46"/>
                </bottom>
              </border>
            </x14:dxf>
          </x14:cfRule>
          <xm:sqref>AY37 AY69:AY78 AY53:AY65</xm:sqref>
        </x14:conditionalFormatting>
        <x14:conditionalFormatting xmlns:xm="http://schemas.microsoft.com/office/excel/2006/main">
          <x14:cfRule type="expression" priority="385" id="{872A412D-7AF2-4BD2-859B-D7C9E5E11D57}">
            <xm:f>AX$15='Drop down Lists'!$C$2</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AY46:AY49</xm:sqref>
        </x14:conditionalFormatting>
        <x14:conditionalFormatting xmlns:xm="http://schemas.microsoft.com/office/excel/2006/main">
          <x14:cfRule type="expression" priority="384" stopIfTrue="1" id="{C0CE69F1-2845-4FE8-8B91-E1CAAFBFDADC}">
            <xm:f>AY$76='Drop down Lists'!$F$3</xm:f>
            <x14:dxf>
              <font>
                <b val="0"/>
                <i val="0"/>
                <color rgb="FF001E46"/>
              </font>
              <fill>
                <patternFill>
                  <bgColor rgb="FFB9D9EB"/>
                </patternFill>
              </fill>
              <border>
                <left style="thin">
                  <color auto="1"/>
                </left>
                <right style="thin">
                  <color auto="1"/>
                </right>
                <top style="thin">
                  <color auto="1"/>
                </top>
                <bottom style="thin">
                  <color auto="1"/>
                </bottom>
                <vertical/>
                <horizontal/>
              </border>
            </x14:dxf>
          </x14:cfRule>
          <xm:sqref>AY77:AY78</xm:sqref>
        </x14:conditionalFormatting>
        <x14:conditionalFormatting xmlns:xm="http://schemas.microsoft.com/office/excel/2006/main">
          <x14:cfRule type="expression" priority="383" id="{5F608FEE-9600-4351-9AE7-B3681A8717D6}">
            <xm:f>AY$73='Drop down Lists'!$F$3</xm:f>
            <x14:dxf>
              <font>
                <b val="0"/>
                <i val="0"/>
                <color rgb="FF001E46"/>
              </font>
              <fill>
                <patternFill>
                  <bgColor rgb="FFB9D9EB"/>
                </patternFill>
              </fill>
              <border>
                <left style="thin">
                  <color auto="1"/>
                </left>
                <right style="thin">
                  <color auto="1"/>
                </right>
                <top style="thin">
                  <color auto="1"/>
                </top>
                <bottom style="thin">
                  <color auto="1"/>
                </bottom>
                <vertical/>
                <horizontal/>
              </border>
            </x14:dxf>
          </x14:cfRule>
          <xm:sqref>AY74:AY75</xm:sqref>
        </x14:conditionalFormatting>
        <x14:conditionalFormatting xmlns:xm="http://schemas.microsoft.com/office/excel/2006/main">
          <x14:cfRule type="expression" priority="382" id="{A1E40EC2-DC90-4EBF-9D63-FAE422D2F56F}">
            <xm:f>AX$41='Drop down Lists'!$F$4</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AX42:AY42</xm:sqref>
        </x14:conditionalFormatting>
        <x14:conditionalFormatting xmlns:xm="http://schemas.microsoft.com/office/excel/2006/main">
          <x14:cfRule type="expression" priority="381" id="{3F970558-694B-41F3-A282-994BA2521416}">
            <xm:f>AX$20='Drop down Lists'!$A$3</xm:f>
            <x14:dxf>
              <font>
                <color rgb="FF001E46"/>
              </font>
              <fill>
                <patternFill>
                  <bgColor rgb="FF001E46"/>
                </patternFill>
              </fill>
              <border>
                <left/>
                <right/>
                <top/>
                <bottom/>
                <vertical/>
                <horizontal/>
              </border>
            </x14:dxf>
          </x14:cfRule>
          <xm:sqref>AX22:AY22</xm:sqref>
        </x14:conditionalFormatting>
        <x14:conditionalFormatting xmlns:xm="http://schemas.microsoft.com/office/excel/2006/main">
          <x14:cfRule type="expression" priority="380" id="{6167B80F-DB94-4230-935D-DF0A70596961}">
            <xm:f>AX$41='Drop down Lists'!$F$3</xm:f>
            <x14:dxf>
              <font>
                <color rgb="FF001E46"/>
              </font>
              <fill>
                <patternFill>
                  <bgColor rgb="FF001E46"/>
                </patternFill>
              </fill>
              <border>
                <left/>
                <right/>
                <top/>
                <bottom/>
                <vertical/>
                <horizontal/>
              </border>
            </x14:dxf>
          </x14:cfRule>
          <xm:sqref>AY43 AY46:AY49</xm:sqref>
        </x14:conditionalFormatting>
        <x14:conditionalFormatting xmlns:xm="http://schemas.microsoft.com/office/excel/2006/main">
          <x14:cfRule type="expression" priority="379" id="{C608B35D-5BAD-40C5-BEDF-0714E8B61888}">
            <xm:f>AX$15='Drop down Lists'!$C$2</xm:f>
            <x14:dxf>
              <font>
                <color rgb="FF001E46"/>
              </font>
              <fill>
                <patternFill>
                  <bgColor rgb="FF001E46"/>
                </patternFill>
              </fill>
              <border>
                <left/>
                <right/>
                <top/>
                <bottom/>
                <vertical/>
                <horizontal/>
              </border>
            </x14:dxf>
          </x14:cfRule>
          <xm:sqref>AY44</xm:sqref>
        </x14:conditionalFormatting>
        <x14:conditionalFormatting xmlns:xm="http://schemas.microsoft.com/office/excel/2006/main">
          <x14:cfRule type="expression" priority="378" id="{B64A640D-1307-4566-B882-C3D324ED26CC}">
            <xm:f>AX$41='Drop down Lists'!$F$3</xm:f>
            <x14:dxf>
              <font>
                <color rgb="FF001E46"/>
              </font>
              <fill>
                <patternFill>
                  <bgColor rgb="FF001E46"/>
                </patternFill>
              </fill>
              <border>
                <left/>
                <right/>
                <top/>
                <bottom/>
                <vertical/>
                <horizontal/>
              </border>
            </x14:dxf>
          </x14:cfRule>
          <xm:sqref>AY44</xm:sqref>
        </x14:conditionalFormatting>
        <x14:conditionalFormatting xmlns:xm="http://schemas.microsoft.com/office/excel/2006/main">
          <x14:cfRule type="expression" priority="377" id="{B692FC3A-D012-47A5-A9CF-E44B0E6EDA86}">
            <xm:f>AX$15='Drop down Lists'!$C$2</xm:f>
            <x14:dxf>
              <font>
                <color rgb="FF001E46"/>
              </font>
              <fill>
                <patternFill>
                  <bgColor rgb="FF001E46"/>
                </patternFill>
              </fill>
              <border>
                <left/>
                <right/>
                <top/>
                <bottom/>
                <vertical/>
                <horizontal/>
              </border>
            </x14:dxf>
          </x14:cfRule>
          <xm:sqref>AY45</xm:sqref>
        </x14:conditionalFormatting>
        <x14:conditionalFormatting xmlns:xm="http://schemas.microsoft.com/office/excel/2006/main">
          <x14:cfRule type="expression" priority="376" id="{E3088322-0A74-49AC-8219-F45EB3CE421D}">
            <xm:f>AX$15='Drop down Lists'!$C$6</xm:f>
            <x14:dxf>
              <font>
                <color rgb="FF001E46"/>
              </font>
              <fill>
                <patternFill>
                  <bgColor rgb="FF001E46"/>
                </patternFill>
              </fill>
              <border>
                <left/>
                <right/>
                <top/>
                <bottom/>
                <vertical/>
                <horizontal/>
              </border>
            </x14:dxf>
          </x14:cfRule>
          <xm:sqref>AY44:AY45</xm:sqref>
        </x14:conditionalFormatting>
        <x14:conditionalFormatting xmlns:xm="http://schemas.microsoft.com/office/excel/2006/main">
          <x14:cfRule type="expression" priority="375" id="{336522F5-A6DF-440A-9947-F729FB9DFEDF}">
            <xm:f>AX$41='Drop down Lists'!$F$3</xm:f>
            <x14:dxf>
              <font>
                <color rgb="FF001E46"/>
              </font>
              <fill>
                <patternFill>
                  <bgColor rgb="FF001E46"/>
                </patternFill>
              </fill>
              <border>
                <left/>
                <right/>
                <top/>
                <bottom/>
                <vertical/>
                <horizontal/>
              </border>
            </x14:dxf>
          </x14:cfRule>
          <xm:sqref>AY45</xm:sqref>
        </x14:conditionalFormatting>
        <x14:conditionalFormatting xmlns:xm="http://schemas.microsoft.com/office/excel/2006/main">
          <x14:cfRule type="expression" priority="374" id="{61035736-1792-4EA9-BD6A-B82DBD0F2F40}">
            <xm:f>AX$15='Drop down Lists'!$C$2</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AY66 AX53:AX78</xm:sqref>
        </x14:conditionalFormatting>
        <x14:conditionalFormatting xmlns:xm="http://schemas.microsoft.com/office/excel/2006/main">
          <x14:cfRule type="expression" priority="373" id="{B28BB455-863A-4377-9571-F6969B082CBE}">
            <xm:f>AX$15='Drop down Lists'!$C$3</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AY66</xm:sqref>
        </x14:conditionalFormatting>
        <x14:conditionalFormatting xmlns:xm="http://schemas.microsoft.com/office/excel/2006/main">
          <x14:cfRule type="expression" priority="372" id="{D7390444-4878-43EC-92A3-16207811FC7D}">
            <xm:f>AX$15='Drop down Lists'!$C$2</xm:f>
            <x14:dxf>
              <font>
                <color rgb="FF001E46"/>
              </font>
              <fill>
                <patternFill>
                  <bgColor rgb="FF001E46"/>
                </patternFill>
              </fill>
              <border>
                <left style="thin">
                  <color rgb="FF001E46"/>
                </left>
                <right style="thin">
                  <color rgb="FF001E46"/>
                </right>
                <top style="thin">
                  <color rgb="FF001E46"/>
                </top>
                <bottom style="thin">
                  <color rgb="FF001E46"/>
                </bottom>
              </border>
            </x14:dxf>
          </x14:cfRule>
          <xm:sqref>AY66</xm:sqref>
        </x14:conditionalFormatting>
        <x14:conditionalFormatting xmlns:xm="http://schemas.microsoft.com/office/excel/2006/main">
          <x14:cfRule type="expression" priority="371" id="{B80C78C1-24A5-42C4-90F0-D511A1978A30}">
            <xm:f>AY$15='Drop down Lists'!$C$2</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AY67:AY68</xm:sqref>
        </x14:conditionalFormatting>
        <x14:conditionalFormatting xmlns:xm="http://schemas.microsoft.com/office/excel/2006/main">
          <x14:cfRule type="expression" priority="370" id="{CB38EE58-DF2C-44AC-B140-31337A6307F4}">
            <xm:f>AX$15='Drop down Lists'!$C$3</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AY67:AY68</xm:sqref>
        </x14:conditionalFormatting>
        <x14:conditionalFormatting xmlns:xm="http://schemas.microsoft.com/office/excel/2006/main">
          <x14:cfRule type="expression" priority="369" id="{446CAF1D-48B6-4C38-B1A6-AA24139FE9FA}">
            <xm:f>AX$15='Drop down Lists'!$C$2</xm:f>
            <x14:dxf>
              <font>
                <color rgb="FF001E46"/>
              </font>
              <fill>
                <patternFill>
                  <bgColor rgb="FF001E46"/>
                </patternFill>
              </fill>
              <border>
                <left style="thin">
                  <color rgb="FF001E46"/>
                </left>
                <right style="thin">
                  <color rgb="FF001E46"/>
                </right>
                <top style="thin">
                  <color rgb="FF001E46"/>
                </top>
                <bottom style="thin">
                  <color rgb="FF001E46"/>
                </bottom>
              </border>
            </x14:dxf>
          </x14:cfRule>
          <xm:sqref>AY67:AY68</xm:sqref>
        </x14:conditionalFormatting>
        <x14:conditionalFormatting xmlns:xm="http://schemas.microsoft.com/office/excel/2006/main">
          <x14:cfRule type="expression" priority="368" id="{8123F108-859A-4238-83C9-68873A1C4737}">
            <xm:f>AX$15='Drop down Lists'!$C$2</xm:f>
            <x14:dxf>
              <font>
                <color rgb="FF001E46"/>
              </font>
              <fill>
                <patternFill>
                  <bgColor rgb="FF001E46"/>
                </patternFill>
              </fill>
              <border>
                <left/>
                <right/>
                <top/>
                <bottom/>
                <vertical/>
                <horizontal/>
              </border>
            </x14:dxf>
          </x14:cfRule>
          <xm:sqref>AX28:AY28</xm:sqref>
        </x14:conditionalFormatting>
        <x14:conditionalFormatting xmlns:xm="http://schemas.microsoft.com/office/excel/2006/main">
          <x14:cfRule type="expression" priority="392" stopIfTrue="1" id="{957767DC-0671-422B-92CD-5F5AAF7C4602}">
            <xm:f>AX$15='Drop down Lists'!$C$7</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AX22:AY22 AX40:AY42 AX43:AX46 AY74:AY78 AY54:AY68</xm:sqref>
        </x14:conditionalFormatting>
        <x14:conditionalFormatting xmlns:xm="http://schemas.microsoft.com/office/excel/2006/main">
          <x14:cfRule type="expression" priority="393" id="{6211A582-A75E-4FA7-AEDE-CF2E4E72289A}">
            <xm:f>AX$15='Drop down Lists'!$C$7</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AY43 AY46:AY49 AY53:AY61</xm:sqref>
        </x14:conditionalFormatting>
        <x14:conditionalFormatting xmlns:xm="http://schemas.microsoft.com/office/excel/2006/main">
          <x14:cfRule type="expression" priority="394" id="{990EFEFA-8AA2-417A-8126-05EB6EB7A400}">
            <xm:f>AX$15='Drop down Lists'!$C$7</xm:f>
            <x14:dxf>
              <font>
                <color rgb="FF001E46"/>
              </font>
              <fill>
                <patternFill>
                  <fgColor rgb="FF001E46"/>
                  <bgColor rgb="FF001E46"/>
                </patternFill>
              </fill>
              <border>
                <left/>
                <right/>
                <top/>
                <bottom/>
                <vertical/>
                <horizontal/>
              </border>
            </x14:dxf>
          </x14:cfRule>
          <xm:sqref>AY44</xm:sqref>
        </x14:conditionalFormatting>
        <x14:conditionalFormatting xmlns:xm="http://schemas.microsoft.com/office/excel/2006/main">
          <x14:cfRule type="expression" priority="395" id="{A6291A30-4DE6-4530-BACE-E4DA1B854233}">
            <xm:f>AX$15='Drop down Lists'!$C$7</xm:f>
            <x14:dxf>
              <font>
                <color rgb="FF001E46"/>
              </font>
              <fill>
                <patternFill>
                  <bgColor rgb="FF001E46"/>
                </patternFill>
              </fill>
              <border>
                <left/>
                <right/>
                <top/>
                <bottom/>
                <vertical/>
                <horizontal/>
              </border>
            </x14:dxf>
          </x14:cfRule>
          <xm:sqref>AY45</xm:sqref>
        </x14:conditionalFormatting>
        <x14:conditionalFormatting xmlns:xm="http://schemas.microsoft.com/office/excel/2006/main">
          <x14:cfRule type="expression" priority="397" id="{3B838436-74FE-4397-BE45-F640A930ED86}">
            <xm:f>AX$15='Drop down Lists'!$C$6</xm:f>
            <x14:dxf>
              <font>
                <color rgb="FF001E46"/>
              </font>
              <fill>
                <patternFill>
                  <fgColor auto="1"/>
                  <bgColor rgb="FF001E46"/>
                </patternFill>
              </fill>
              <border>
                <left style="thin">
                  <color rgb="FF001E46"/>
                </left>
                <right style="thin">
                  <color rgb="FF001E46"/>
                </right>
                <top style="thin">
                  <color rgb="FF001E46"/>
                </top>
                <bottom style="thin">
                  <color rgb="FF001E46"/>
                </bottom>
                <vertical/>
                <horizontal/>
              </border>
            </x14:dxf>
          </x14:cfRule>
          <xm:sqref>AY56:AY59 AY65:AY78</xm:sqref>
        </x14:conditionalFormatting>
        <x14:conditionalFormatting xmlns:xm="http://schemas.microsoft.com/office/excel/2006/main">
          <x14:cfRule type="expression" priority="396" stopIfTrue="1" id="{39756F4E-66E8-44DC-8F44-07CE5DF4BDF1}">
            <xm:f>AX$15='Drop down Lists'!$C$5</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AX40:AY42 AY69:AY70 AY73:AY78 AY53:AY65</xm:sqref>
        </x14:conditionalFormatting>
        <x14:conditionalFormatting xmlns:xm="http://schemas.microsoft.com/office/excel/2006/main">
          <x14:cfRule type="expression" priority="398" id="{FA91613B-D00F-4F35-BDEA-C7AB30CB96F2}">
            <xm:f>AX$15='Drop down Lists'!$C$5</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AY43 AY46:AY49 AY53:AY59</xm:sqref>
        </x14:conditionalFormatting>
        <x14:conditionalFormatting xmlns:xm="http://schemas.microsoft.com/office/excel/2006/main">
          <x14:cfRule type="expression" priority="399" id="{5331EC8F-5BAB-44AF-B2D1-C62BC164ABAD}">
            <xm:f>AX$15='Drop down Lists'!$C$5</xm:f>
            <x14:dxf>
              <font>
                <color rgb="FF001E46"/>
              </font>
              <fill>
                <patternFill>
                  <bgColor rgb="FF001E46"/>
                </patternFill>
              </fill>
              <border>
                <left/>
                <right/>
                <top/>
                <bottom/>
                <vertical/>
                <horizontal/>
              </border>
            </x14:dxf>
          </x14:cfRule>
          <xm:sqref>AY44:AY45</xm:sqref>
        </x14:conditionalFormatting>
        <x14:conditionalFormatting xmlns:xm="http://schemas.microsoft.com/office/excel/2006/main">
          <x14:cfRule type="expression" priority="400" id="{2987D788-1A59-4E1E-B7AE-F157F3A2AB1E}">
            <xm:f>AY$15='Drop down Lists'!$C$5</xm:f>
            <x14:dxf>
              <font>
                <color theme="6"/>
              </font>
              <fill>
                <patternFill>
                  <bgColor theme="6"/>
                </patternFill>
              </fill>
              <border>
                <left style="thin">
                  <color theme="6"/>
                </left>
                <right style="thin">
                  <color theme="6"/>
                </right>
                <top style="thin">
                  <color theme="6"/>
                </top>
                <bottom style="thin">
                  <color theme="6"/>
                </bottom>
                <vertical/>
                <horizontal/>
              </border>
            </x14:dxf>
          </x14:cfRule>
          <xm:sqref>AY78</xm:sqref>
        </x14:conditionalFormatting>
        <x14:conditionalFormatting xmlns:xm="http://schemas.microsoft.com/office/excel/2006/main">
          <x14:cfRule type="expression" priority="366" id="{8E7683A1-C1EA-4124-9E22-E0041A058741}">
            <xm:f>AX$15='Drop down Lists'!$C$5</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14:cfRule type="expression" priority="367" id="{D037793C-06D9-4B87-A1BB-A9B22EE8624B}">
            <xm:f>AX$15='Drop down Lists'!$C$6</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AX43:AX46</xm:sqref>
        </x14:conditionalFormatting>
        <x14:conditionalFormatting xmlns:xm="http://schemas.microsoft.com/office/excel/2006/main">
          <x14:cfRule type="expression" priority="365" id="{843DF3FF-A50B-49DA-AF7D-B24F4CF236B5}">
            <xm:f>AX$15='Drop down Lists'!$C$7</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AX53:AX59</xm:sqref>
        </x14:conditionalFormatting>
        <x14:conditionalFormatting xmlns:xm="http://schemas.microsoft.com/office/excel/2006/main">
          <x14:cfRule type="expression" priority="363" id="{F1D6285A-DA08-4940-B7CF-35EBE0FD86EA}">
            <xm:f>AX$15='Drop down Lists'!$C$5</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AX53:AX59</xm:sqref>
        </x14:conditionalFormatting>
        <x14:conditionalFormatting xmlns:xm="http://schemas.microsoft.com/office/excel/2006/main">
          <x14:cfRule type="expression" priority="364" id="{6B1B303E-4871-469F-BD7D-DACEC2385826}">
            <xm:f>AX$15='Drop down Lists'!$C$6</xm:f>
            <x14:dxf>
              <font>
                <color theme="0"/>
              </font>
              <fill>
                <patternFill>
                  <bgColor rgb="FF004B87"/>
                </patternFill>
              </fill>
              <border>
                <left style="thin">
                  <color rgb="FF001E46"/>
                </left>
                <right style="thin">
                  <color rgb="FF001E46"/>
                </right>
                <top style="thin">
                  <color rgb="FF001E46"/>
                </top>
                <bottom style="thin">
                  <color rgb="FF001E46"/>
                </bottom>
                <vertical/>
                <horizontal/>
              </border>
            </x14:dxf>
          </x14:cfRule>
          <xm:sqref>AX53:AX55</xm:sqref>
        </x14:conditionalFormatting>
        <x14:conditionalFormatting xmlns:xm="http://schemas.microsoft.com/office/excel/2006/main">
          <x14:cfRule type="expression" priority="362" id="{48C16CCA-6F3E-4324-8120-0E49A4B45FE6}">
            <xm:f>AX$15='Drop down Lists'!$C$6</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AX56:AX59</xm:sqref>
        </x14:conditionalFormatting>
        <x14:conditionalFormatting xmlns:xm="http://schemas.microsoft.com/office/excel/2006/main">
          <x14:cfRule type="expression" priority="342" id="{9D227118-C0F5-441C-B545-E25A08305708}">
            <xm:f>AX$15='Drop down Lists'!$C$3</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14:cfRule type="expression" priority="361" id="{13B3355F-2E98-4802-9F79-D3D8606347E9}">
            <xm:f>AX$15='Drop down Lists'!$C$6</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AX65:AX78</xm:sqref>
        </x14:conditionalFormatting>
        <x14:conditionalFormatting xmlns:xm="http://schemas.microsoft.com/office/excel/2006/main">
          <x14:cfRule type="expression" priority="360" id="{12B784A8-64F2-4DF0-81B6-59AA3ADF1A7B}">
            <xm:f>AX$15='Drop down Lists'!$C$7</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AX60:AX61</xm:sqref>
        </x14:conditionalFormatting>
        <x14:conditionalFormatting xmlns:xm="http://schemas.microsoft.com/office/excel/2006/main">
          <x14:cfRule type="expression" priority="359" stopIfTrue="1" id="{57741883-F13B-4B92-8A92-FD63FD5D48E7}">
            <xm:f>AX$15='Drop down Lists'!$C$7</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AX62:AY64</xm:sqref>
        </x14:conditionalFormatting>
        <x14:conditionalFormatting xmlns:xm="http://schemas.microsoft.com/office/excel/2006/main">
          <x14:cfRule type="expression" priority="358" id="{A51D8F11-65A7-4222-8684-1F9541E562FE}">
            <xm:f>AX$15='Drop down Lists'!$C$7</xm:f>
            <x14:dxf>
              <font>
                <color rgb="FF001E46"/>
              </font>
              <fill>
                <patternFill>
                  <bgColor rgb="FF001E46"/>
                </patternFill>
              </fill>
              <border>
                <left style="thin">
                  <color rgb="FF001E46"/>
                </left>
                <right style="thin">
                  <color rgb="FF001E46"/>
                </right>
                <top style="thin">
                  <color rgb="FF001E46"/>
                </top>
                <bottom style="thin">
                  <color rgb="FF001E46"/>
                </bottom>
              </border>
            </x14:dxf>
          </x14:cfRule>
          <xm:sqref>AY62:AY64</xm:sqref>
        </x14:conditionalFormatting>
        <x14:conditionalFormatting xmlns:xm="http://schemas.microsoft.com/office/excel/2006/main">
          <x14:cfRule type="expression" priority="357" id="{CD327F91-62CC-437F-B2CB-75DDC4C0C1B6}">
            <xm:f>AX$15='Drop down Lists'!$C$4</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AX65:AY67</xm:sqref>
        </x14:conditionalFormatting>
        <x14:conditionalFormatting xmlns:xm="http://schemas.microsoft.com/office/excel/2006/main">
          <x14:cfRule type="expression" priority="356" id="{A4D75773-F92D-4BD2-A7D5-4F2037758E5A}">
            <xm:f>AX$15='Drop down Lists'!$C$4</xm:f>
            <x14:dxf>
              <font>
                <color rgb="FF001E46"/>
              </font>
              <fill>
                <patternFill>
                  <bgColor rgb="FF001E46"/>
                </patternFill>
              </fill>
              <border>
                <left style="thin">
                  <color rgb="FF001E46"/>
                </left>
                <right style="thin">
                  <color rgb="FF001E46"/>
                </right>
                <top style="thin">
                  <color rgb="FF001E46"/>
                </top>
                <bottom style="thin">
                  <color rgb="FF001E46"/>
                </bottom>
              </border>
            </x14:dxf>
          </x14:cfRule>
          <xm:sqref>AY65:AY67</xm:sqref>
        </x14:conditionalFormatting>
        <x14:conditionalFormatting xmlns:xm="http://schemas.microsoft.com/office/excel/2006/main">
          <x14:cfRule type="expression" priority="355" id="{DA5D0531-6D49-461A-9F3E-E0BDBFBE1273}">
            <xm:f>AX$15='Drop down Lists'!$C$5</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AX60:AX64</xm:sqref>
        </x14:conditionalFormatting>
        <x14:conditionalFormatting xmlns:xm="http://schemas.microsoft.com/office/excel/2006/main">
          <x14:cfRule type="expression" priority="354" id="{057589A6-AC7A-4D04-BA99-06F217B818F5}">
            <xm:f>AX$15='Drop down Lists'!$C$5</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AY60:AY64</xm:sqref>
        </x14:conditionalFormatting>
        <x14:conditionalFormatting xmlns:xm="http://schemas.microsoft.com/office/excel/2006/main">
          <x14:cfRule type="expression" priority="353" id="{9C45DFC8-C15B-4D69-9935-3155DD5679DF}">
            <xm:f>AX$15='Drop down Lists'!$C$2</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AX43:AX49 AX37</xm:sqref>
        </x14:conditionalFormatting>
        <x14:conditionalFormatting xmlns:xm="http://schemas.microsoft.com/office/excel/2006/main">
          <x14:cfRule type="expression" priority="352" stopIfTrue="1" id="{DFB974E1-E35F-4E57-92A3-F5D256CDA04C}">
            <xm:f>AX$15='Drop down Lists'!$C$8</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AX43:AX49 AX60:AX62 AX73:AX78 AX65:AX68</xm:sqref>
        </x14:conditionalFormatting>
        <x14:conditionalFormatting xmlns:xm="http://schemas.microsoft.com/office/excel/2006/main">
          <x14:cfRule type="expression" priority="351" id="{0E32D5A5-1826-4894-AF42-0DCD7DB79584}">
            <xm:f>AX$15='Drop down Lists'!$C$8</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AY43:AY49 AY60:AY62 AY73:AY78 AY65:AY68</xm:sqref>
        </x14:conditionalFormatting>
        <x14:conditionalFormatting xmlns:xm="http://schemas.microsoft.com/office/excel/2006/main">
          <x14:cfRule type="expression" priority="350" id="{21E8A0F2-3A7C-4E45-9D98-0AFB18913FF1}">
            <xm:f>AX$15='Drop down Lists'!$C$8</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AX37</xm:sqref>
        </x14:conditionalFormatting>
        <x14:conditionalFormatting xmlns:xm="http://schemas.microsoft.com/office/excel/2006/main">
          <x14:cfRule type="expression" priority="349" id="{D1D3E452-A6FA-4E19-9D89-48CB7A1DEA52}">
            <xm:f>AX$15='Drop down Lists'!$C$8</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AY37</xm:sqref>
        </x14:conditionalFormatting>
        <x14:conditionalFormatting xmlns:xm="http://schemas.microsoft.com/office/excel/2006/main">
          <x14:cfRule type="expression" priority="348" id="{BC7D6917-8F2C-412D-A87E-4991028A3743}">
            <xm:f>AX$15='Drop down Lists'!$C$8</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AX41:AY41</xm:sqref>
        </x14:conditionalFormatting>
        <x14:conditionalFormatting xmlns:xm="http://schemas.microsoft.com/office/excel/2006/main">
          <x14:cfRule type="expression" priority="347" id="{1326C8EC-30BA-411D-B1D1-44AA36C4D3B5}">
            <xm:f>AX$15='Drop down Lists'!$C$6</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AY63:AY64</xm:sqref>
        </x14:conditionalFormatting>
        <x14:conditionalFormatting xmlns:xm="http://schemas.microsoft.com/office/excel/2006/main">
          <x14:cfRule type="expression" priority="346" id="{2F888540-E065-480E-8855-697EB2F3E1CC}">
            <xm:f>AX$15='Drop down Lists'!$C$6</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AX63:AX64</xm:sqref>
        </x14:conditionalFormatting>
        <x14:conditionalFormatting xmlns:xm="http://schemas.microsoft.com/office/excel/2006/main">
          <x14:cfRule type="expression" priority="343" id="{95F56CEF-0270-4FEE-8B9A-2454083C9565}">
            <xm:f>AX$15='Drop down Lists'!$C$7</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14:cfRule type="expression" priority="344" id="{62685E2A-F9A7-4532-A933-0F8AABBFD13B}">
            <xm:f>AX$15='Drop down Lists'!$C$6</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14:cfRule type="expression" priority="345" id="{0EB4D574-BD19-4CE6-813F-3A318EFD282D}">
            <xm:f>AX$15='Drop down Lists'!$C$5</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AX48:AX49</xm:sqref>
        </x14:conditionalFormatting>
        <x14:conditionalFormatting xmlns:xm="http://schemas.microsoft.com/office/excel/2006/main">
          <x14:cfRule type="expression" priority="341" id="{B4D6C80C-B012-44C4-A286-7E3573E185E2}">
            <xm:f>AY$60='Drop down Lists'!$F$3</xm:f>
            <x14:dxf>
              <font>
                <color rgb="FF001E46"/>
              </font>
              <fill>
                <patternFill>
                  <bgColor rgb="FFB9D9EB"/>
                </patternFill>
              </fill>
            </x14:dxf>
          </x14:cfRule>
          <xm:sqref>AY62</xm:sqref>
        </x14:conditionalFormatting>
        <x14:conditionalFormatting xmlns:xm="http://schemas.microsoft.com/office/excel/2006/main">
          <x14:cfRule type="expression" priority="401" id="{FCA3F372-01CA-4DE2-B109-36523B3ADF41}">
            <xm:f>AY$76='Drop down Lists'!$F$3</xm:f>
            <x14:dxf>
              <font>
                <b/>
                <i val="0"/>
                <color rgb="FF001E46"/>
              </font>
              <fill>
                <patternFill>
                  <bgColor rgb="FFB9D9EB"/>
                </patternFill>
              </fill>
              <border>
                <left style="thin">
                  <color auto="1"/>
                </left>
                <right style="thin">
                  <color auto="1"/>
                </right>
                <top style="thin">
                  <color auto="1"/>
                </top>
                <bottom style="thin">
                  <color auto="1"/>
                </bottom>
                <vertical/>
                <horizontal/>
              </border>
            </x14:dxf>
          </x14:cfRule>
          <x14:cfRule type="expression" priority="402" id="{5DC381D7-C558-47C8-A1DF-6FFDD84B55F5}">
            <xm:f>AY$15='Drop down Lists'!$C$7</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AY78</xm:sqref>
        </x14:conditionalFormatting>
        <x14:conditionalFormatting xmlns:xm="http://schemas.microsoft.com/office/excel/2006/main">
          <x14:cfRule type="expression" priority="323" stopIfTrue="1" id="{4B508351-84BD-426E-985A-435DCC33577A}">
            <xm:f>BA$15='Drop down Lists'!$C$2</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BA22:BB27 BA18:BB20 BB37 BA40:BB42 BA29:BB33 BB69:BB78 BB53:BB65</xm:sqref>
        </x14:conditionalFormatting>
        <x14:conditionalFormatting xmlns:xm="http://schemas.microsoft.com/office/excel/2006/main">
          <x14:cfRule type="expression" priority="324" id="{97D2EEFF-6AA1-4424-B416-5AF82F1863EE}">
            <xm:f>BA$15='Drop down Lists'!$C$3</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BB65 BB69:BB78</xm:sqref>
        </x14:conditionalFormatting>
        <x14:conditionalFormatting xmlns:xm="http://schemas.microsoft.com/office/excel/2006/main">
          <x14:cfRule type="expression" priority="319" id="{EC748A68-180A-40BA-8786-B20E60915CF2}">
            <xm:f>BA$15='Drop down Lists'!$C$6</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BA22:BB22 BA40:BB42 BB56:BB59 BB65:BB78</xm:sqref>
        </x14:conditionalFormatting>
        <x14:conditionalFormatting xmlns:xm="http://schemas.microsoft.com/office/excel/2006/main">
          <x14:cfRule type="expression" priority="321" id="{8732F287-1D1A-4FC9-AEBB-26F248173F14}">
            <xm:f>BA$15='Drop down Lists'!$C$2</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BB43</xm:sqref>
        </x14:conditionalFormatting>
        <x14:conditionalFormatting xmlns:xm="http://schemas.microsoft.com/office/excel/2006/main">
          <x14:cfRule type="expression" priority="320" id="{95BC1583-3074-471A-99C1-4D3A3BF04A04}">
            <xm:f>BA$15='Drop down Lists'!$C$6</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BB43 BB46:BB49</xm:sqref>
        </x14:conditionalFormatting>
        <x14:conditionalFormatting xmlns:xm="http://schemas.microsoft.com/office/excel/2006/main">
          <x14:cfRule type="expression" priority="322" stopIfTrue="1" id="{2935649C-0181-41B9-8DDD-19070F3903FB}">
            <xm:f>BA$15='Drop down Lists'!$C$2</xm:f>
            <x14:dxf>
              <font>
                <color rgb="FF001E46"/>
              </font>
              <fill>
                <patternFill>
                  <bgColor rgb="FF001E46"/>
                </patternFill>
              </fill>
              <border>
                <left style="thin">
                  <color rgb="FF001E46"/>
                </left>
                <right style="thin">
                  <color rgb="FF001E46"/>
                </right>
                <top style="thin">
                  <color rgb="FF001E46"/>
                </top>
                <bottom style="thin">
                  <color rgb="FF001E46"/>
                </bottom>
              </border>
            </x14:dxf>
          </x14:cfRule>
          <xm:sqref>BB37 BB69:BB78 BB53:BB65</xm:sqref>
        </x14:conditionalFormatting>
        <x14:conditionalFormatting xmlns:xm="http://schemas.microsoft.com/office/excel/2006/main">
          <x14:cfRule type="expression" priority="318" id="{8E0B2217-726A-49C5-AA35-FD96DEF6620A}">
            <xm:f>BA$15='Drop down Lists'!$C$2</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BB46:BB49</xm:sqref>
        </x14:conditionalFormatting>
        <x14:conditionalFormatting xmlns:xm="http://schemas.microsoft.com/office/excel/2006/main">
          <x14:cfRule type="expression" priority="317" stopIfTrue="1" id="{941AD4CA-7843-446F-B63B-29FE3C822959}">
            <xm:f>BB$76='Drop down Lists'!$F$3</xm:f>
            <x14:dxf>
              <font>
                <b val="0"/>
                <i val="0"/>
                <color rgb="FF001E46"/>
              </font>
              <fill>
                <patternFill>
                  <bgColor rgb="FFB9D9EB"/>
                </patternFill>
              </fill>
              <border>
                <left style="thin">
                  <color auto="1"/>
                </left>
                <right style="thin">
                  <color auto="1"/>
                </right>
                <top style="thin">
                  <color auto="1"/>
                </top>
                <bottom style="thin">
                  <color auto="1"/>
                </bottom>
                <vertical/>
                <horizontal/>
              </border>
            </x14:dxf>
          </x14:cfRule>
          <xm:sqref>BB77:BB78</xm:sqref>
        </x14:conditionalFormatting>
        <x14:conditionalFormatting xmlns:xm="http://schemas.microsoft.com/office/excel/2006/main">
          <x14:cfRule type="expression" priority="316" id="{1C774307-0D37-4722-8956-879A4B12B55E}">
            <xm:f>BB$73='Drop down Lists'!$F$3</xm:f>
            <x14:dxf>
              <font>
                <b val="0"/>
                <i val="0"/>
                <color rgb="FF001E46"/>
              </font>
              <fill>
                <patternFill>
                  <bgColor rgb="FFB9D9EB"/>
                </patternFill>
              </fill>
              <border>
                <left style="thin">
                  <color auto="1"/>
                </left>
                <right style="thin">
                  <color auto="1"/>
                </right>
                <top style="thin">
                  <color auto="1"/>
                </top>
                <bottom style="thin">
                  <color auto="1"/>
                </bottom>
                <vertical/>
                <horizontal/>
              </border>
            </x14:dxf>
          </x14:cfRule>
          <xm:sqref>BB74:BB75</xm:sqref>
        </x14:conditionalFormatting>
        <x14:conditionalFormatting xmlns:xm="http://schemas.microsoft.com/office/excel/2006/main">
          <x14:cfRule type="expression" priority="315" id="{1CCF2A1E-4C52-4886-B9AB-F05FEA789616}">
            <xm:f>BA$41='Drop down Lists'!$F$4</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BA42:BB42</xm:sqref>
        </x14:conditionalFormatting>
        <x14:conditionalFormatting xmlns:xm="http://schemas.microsoft.com/office/excel/2006/main">
          <x14:cfRule type="expression" priority="314" id="{58431700-D454-441F-BC26-68CC8680A5E2}">
            <xm:f>BA$20='Drop down Lists'!$A$3</xm:f>
            <x14:dxf>
              <font>
                <color rgb="FF001E46"/>
              </font>
              <fill>
                <patternFill>
                  <bgColor rgb="FF001E46"/>
                </patternFill>
              </fill>
              <border>
                <left/>
                <right/>
                <top/>
                <bottom/>
                <vertical/>
                <horizontal/>
              </border>
            </x14:dxf>
          </x14:cfRule>
          <xm:sqref>BA22:BB22</xm:sqref>
        </x14:conditionalFormatting>
        <x14:conditionalFormatting xmlns:xm="http://schemas.microsoft.com/office/excel/2006/main">
          <x14:cfRule type="expression" priority="313" id="{33161A12-5F67-469B-9187-CB4E12C9E8D8}">
            <xm:f>BA$41='Drop down Lists'!$F$3</xm:f>
            <x14:dxf>
              <font>
                <color rgb="FF001E46"/>
              </font>
              <fill>
                <patternFill>
                  <bgColor rgb="FF001E46"/>
                </patternFill>
              </fill>
              <border>
                <left/>
                <right/>
                <top/>
                <bottom/>
                <vertical/>
                <horizontal/>
              </border>
            </x14:dxf>
          </x14:cfRule>
          <xm:sqref>BB43 BB46:BB49</xm:sqref>
        </x14:conditionalFormatting>
        <x14:conditionalFormatting xmlns:xm="http://schemas.microsoft.com/office/excel/2006/main">
          <x14:cfRule type="expression" priority="312" id="{0AB9B4D3-3944-4246-B6F0-0F658D482501}">
            <xm:f>BA$15='Drop down Lists'!$C$2</xm:f>
            <x14:dxf>
              <font>
                <color rgb="FF001E46"/>
              </font>
              <fill>
                <patternFill>
                  <bgColor rgb="FF001E46"/>
                </patternFill>
              </fill>
              <border>
                <left/>
                <right/>
                <top/>
                <bottom/>
                <vertical/>
                <horizontal/>
              </border>
            </x14:dxf>
          </x14:cfRule>
          <xm:sqref>BB44</xm:sqref>
        </x14:conditionalFormatting>
        <x14:conditionalFormatting xmlns:xm="http://schemas.microsoft.com/office/excel/2006/main">
          <x14:cfRule type="expression" priority="311" id="{9AB98877-12AF-44C3-BC4A-3309AB37E0F0}">
            <xm:f>BA$41='Drop down Lists'!$F$3</xm:f>
            <x14:dxf>
              <font>
                <color rgb="FF001E46"/>
              </font>
              <fill>
                <patternFill>
                  <bgColor rgb="FF001E46"/>
                </patternFill>
              </fill>
              <border>
                <left/>
                <right/>
                <top/>
                <bottom/>
                <vertical/>
                <horizontal/>
              </border>
            </x14:dxf>
          </x14:cfRule>
          <xm:sqref>BB44</xm:sqref>
        </x14:conditionalFormatting>
        <x14:conditionalFormatting xmlns:xm="http://schemas.microsoft.com/office/excel/2006/main">
          <x14:cfRule type="expression" priority="310" id="{4B728381-EDF0-42FA-8423-D8A484F9A91F}">
            <xm:f>BA$15='Drop down Lists'!$C$2</xm:f>
            <x14:dxf>
              <font>
                <color rgb="FF001E46"/>
              </font>
              <fill>
                <patternFill>
                  <bgColor rgb="FF001E46"/>
                </patternFill>
              </fill>
              <border>
                <left/>
                <right/>
                <top/>
                <bottom/>
                <vertical/>
                <horizontal/>
              </border>
            </x14:dxf>
          </x14:cfRule>
          <xm:sqref>BB45</xm:sqref>
        </x14:conditionalFormatting>
        <x14:conditionalFormatting xmlns:xm="http://schemas.microsoft.com/office/excel/2006/main">
          <x14:cfRule type="expression" priority="309" id="{5826C671-3A4F-46A8-8866-248681DFDB64}">
            <xm:f>BA$15='Drop down Lists'!$C$6</xm:f>
            <x14:dxf>
              <font>
                <color rgb="FF001E46"/>
              </font>
              <fill>
                <patternFill>
                  <bgColor rgb="FF001E46"/>
                </patternFill>
              </fill>
              <border>
                <left/>
                <right/>
                <top/>
                <bottom/>
                <vertical/>
                <horizontal/>
              </border>
            </x14:dxf>
          </x14:cfRule>
          <xm:sqref>BB44:BB45</xm:sqref>
        </x14:conditionalFormatting>
        <x14:conditionalFormatting xmlns:xm="http://schemas.microsoft.com/office/excel/2006/main">
          <x14:cfRule type="expression" priority="308" id="{36FFD3B5-69AA-4AA3-8B10-757CDDCC9675}">
            <xm:f>BA$41='Drop down Lists'!$F$3</xm:f>
            <x14:dxf>
              <font>
                <color rgb="FF001E46"/>
              </font>
              <fill>
                <patternFill>
                  <bgColor rgb="FF001E46"/>
                </patternFill>
              </fill>
              <border>
                <left/>
                <right/>
                <top/>
                <bottom/>
                <vertical/>
                <horizontal/>
              </border>
            </x14:dxf>
          </x14:cfRule>
          <xm:sqref>BB45</xm:sqref>
        </x14:conditionalFormatting>
        <x14:conditionalFormatting xmlns:xm="http://schemas.microsoft.com/office/excel/2006/main">
          <x14:cfRule type="expression" priority="307" id="{20E81DE7-6977-4345-869C-0696DF8961F3}">
            <xm:f>BA$15='Drop down Lists'!$C$2</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BB66 BA53:BA78</xm:sqref>
        </x14:conditionalFormatting>
        <x14:conditionalFormatting xmlns:xm="http://schemas.microsoft.com/office/excel/2006/main">
          <x14:cfRule type="expression" priority="306" id="{85D9B1B0-00D0-4154-BD64-0AE297471459}">
            <xm:f>BA$15='Drop down Lists'!$C$3</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BB66</xm:sqref>
        </x14:conditionalFormatting>
        <x14:conditionalFormatting xmlns:xm="http://schemas.microsoft.com/office/excel/2006/main">
          <x14:cfRule type="expression" priority="305" id="{3D472464-110B-451E-A440-E62AFC222E98}">
            <xm:f>BA$15='Drop down Lists'!$C$2</xm:f>
            <x14:dxf>
              <font>
                <color rgb="FF001E46"/>
              </font>
              <fill>
                <patternFill>
                  <bgColor rgb="FF001E46"/>
                </patternFill>
              </fill>
              <border>
                <left style="thin">
                  <color rgb="FF001E46"/>
                </left>
                <right style="thin">
                  <color rgb="FF001E46"/>
                </right>
                <top style="thin">
                  <color rgb="FF001E46"/>
                </top>
                <bottom style="thin">
                  <color rgb="FF001E46"/>
                </bottom>
              </border>
            </x14:dxf>
          </x14:cfRule>
          <xm:sqref>BB66</xm:sqref>
        </x14:conditionalFormatting>
        <x14:conditionalFormatting xmlns:xm="http://schemas.microsoft.com/office/excel/2006/main">
          <x14:cfRule type="expression" priority="304" id="{52181B7D-BF7B-4853-8CF3-36BB1E9F6D42}">
            <xm:f>BB$15='Drop down Lists'!$C$2</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BB67:BB68</xm:sqref>
        </x14:conditionalFormatting>
        <x14:conditionalFormatting xmlns:xm="http://schemas.microsoft.com/office/excel/2006/main">
          <x14:cfRule type="expression" priority="303" id="{F451037C-7E52-43E4-9DB4-5F9D35F6182A}">
            <xm:f>BA$15='Drop down Lists'!$C$3</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BB67:BB68</xm:sqref>
        </x14:conditionalFormatting>
        <x14:conditionalFormatting xmlns:xm="http://schemas.microsoft.com/office/excel/2006/main">
          <x14:cfRule type="expression" priority="302" id="{833A05C7-D241-4259-9635-8BCD27EC4443}">
            <xm:f>BA$15='Drop down Lists'!$C$2</xm:f>
            <x14:dxf>
              <font>
                <color rgb="FF001E46"/>
              </font>
              <fill>
                <patternFill>
                  <bgColor rgb="FF001E46"/>
                </patternFill>
              </fill>
              <border>
                <left style="thin">
                  <color rgb="FF001E46"/>
                </left>
                <right style="thin">
                  <color rgb="FF001E46"/>
                </right>
                <top style="thin">
                  <color rgb="FF001E46"/>
                </top>
                <bottom style="thin">
                  <color rgb="FF001E46"/>
                </bottom>
              </border>
            </x14:dxf>
          </x14:cfRule>
          <xm:sqref>BB67:BB68</xm:sqref>
        </x14:conditionalFormatting>
        <x14:conditionalFormatting xmlns:xm="http://schemas.microsoft.com/office/excel/2006/main">
          <x14:cfRule type="expression" priority="301" id="{AED6DC5B-5358-490A-A3EE-DE509D0E7CB1}">
            <xm:f>BA$15='Drop down Lists'!$C$2</xm:f>
            <x14:dxf>
              <font>
                <color rgb="FF001E46"/>
              </font>
              <fill>
                <patternFill>
                  <bgColor rgb="FF001E46"/>
                </patternFill>
              </fill>
              <border>
                <left/>
                <right/>
                <top/>
                <bottom/>
                <vertical/>
                <horizontal/>
              </border>
            </x14:dxf>
          </x14:cfRule>
          <xm:sqref>BA28:BB28</xm:sqref>
        </x14:conditionalFormatting>
        <x14:conditionalFormatting xmlns:xm="http://schemas.microsoft.com/office/excel/2006/main">
          <x14:cfRule type="expression" priority="325" stopIfTrue="1" id="{12138649-2927-4895-8548-417926AF5607}">
            <xm:f>BA$15='Drop down Lists'!$C$7</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BA22:BB22 BA40:BB42 BA43:BA46 BB74:BB78 BB54:BB68</xm:sqref>
        </x14:conditionalFormatting>
        <x14:conditionalFormatting xmlns:xm="http://schemas.microsoft.com/office/excel/2006/main">
          <x14:cfRule type="expression" priority="326" id="{56D35C9C-6DC0-403B-B227-144CF7EB2CE0}">
            <xm:f>BA$15='Drop down Lists'!$C$7</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BB43 BB46:BB49 BB53:BB61</xm:sqref>
        </x14:conditionalFormatting>
        <x14:conditionalFormatting xmlns:xm="http://schemas.microsoft.com/office/excel/2006/main">
          <x14:cfRule type="expression" priority="327" id="{52325F8E-5A62-45CF-BE4D-6A482AD08C87}">
            <xm:f>BA$15='Drop down Lists'!$C$7</xm:f>
            <x14:dxf>
              <font>
                <color rgb="FF001E46"/>
              </font>
              <fill>
                <patternFill>
                  <fgColor rgb="FF001E46"/>
                  <bgColor rgb="FF001E46"/>
                </patternFill>
              </fill>
              <border>
                <left/>
                <right/>
                <top/>
                <bottom/>
                <vertical/>
                <horizontal/>
              </border>
            </x14:dxf>
          </x14:cfRule>
          <xm:sqref>BB44</xm:sqref>
        </x14:conditionalFormatting>
        <x14:conditionalFormatting xmlns:xm="http://schemas.microsoft.com/office/excel/2006/main">
          <x14:cfRule type="expression" priority="328" id="{BA26656B-20F0-4536-82F9-96DB4F940194}">
            <xm:f>BA$15='Drop down Lists'!$C$7</xm:f>
            <x14:dxf>
              <font>
                <color rgb="FF001E46"/>
              </font>
              <fill>
                <patternFill>
                  <bgColor rgb="FF001E46"/>
                </patternFill>
              </fill>
              <border>
                <left/>
                <right/>
                <top/>
                <bottom/>
                <vertical/>
                <horizontal/>
              </border>
            </x14:dxf>
          </x14:cfRule>
          <xm:sqref>BB45</xm:sqref>
        </x14:conditionalFormatting>
        <x14:conditionalFormatting xmlns:xm="http://schemas.microsoft.com/office/excel/2006/main">
          <x14:cfRule type="expression" priority="330" id="{A0992ED8-911F-49FB-830D-8843624A3A12}">
            <xm:f>BA$15='Drop down Lists'!$C$6</xm:f>
            <x14:dxf>
              <font>
                <color rgb="FF001E46"/>
              </font>
              <fill>
                <patternFill>
                  <fgColor auto="1"/>
                  <bgColor rgb="FF001E46"/>
                </patternFill>
              </fill>
              <border>
                <left style="thin">
                  <color rgb="FF001E46"/>
                </left>
                <right style="thin">
                  <color rgb="FF001E46"/>
                </right>
                <top style="thin">
                  <color rgb="FF001E46"/>
                </top>
                <bottom style="thin">
                  <color rgb="FF001E46"/>
                </bottom>
                <vertical/>
                <horizontal/>
              </border>
            </x14:dxf>
          </x14:cfRule>
          <xm:sqref>BB56:BB59 BB65:BB78</xm:sqref>
        </x14:conditionalFormatting>
        <x14:conditionalFormatting xmlns:xm="http://schemas.microsoft.com/office/excel/2006/main">
          <x14:cfRule type="expression" priority="329" stopIfTrue="1" id="{461670FE-5C20-4DBB-8658-C18A08C6BE04}">
            <xm:f>BA$15='Drop down Lists'!$C$5</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BA40:BB42 BB69:BB70 BB73:BB78 BB53:BB65</xm:sqref>
        </x14:conditionalFormatting>
        <x14:conditionalFormatting xmlns:xm="http://schemas.microsoft.com/office/excel/2006/main">
          <x14:cfRule type="expression" priority="331" id="{9B6CB6E2-3859-4E42-B115-D16A912A669E}">
            <xm:f>BA$15='Drop down Lists'!$C$5</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BB43 BB46:BB49 BB53:BB59</xm:sqref>
        </x14:conditionalFormatting>
        <x14:conditionalFormatting xmlns:xm="http://schemas.microsoft.com/office/excel/2006/main">
          <x14:cfRule type="expression" priority="332" id="{50902A50-527E-4877-A9E3-5C7F35E96E15}">
            <xm:f>BA$15='Drop down Lists'!$C$5</xm:f>
            <x14:dxf>
              <font>
                <color rgb="FF001E46"/>
              </font>
              <fill>
                <patternFill>
                  <bgColor rgb="FF001E46"/>
                </patternFill>
              </fill>
              <border>
                <left/>
                <right/>
                <top/>
                <bottom/>
                <vertical/>
                <horizontal/>
              </border>
            </x14:dxf>
          </x14:cfRule>
          <xm:sqref>BB44:BB45</xm:sqref>
        </x14:conditionalFormatting>
        <x14:conditionalFormatting xmlns:xm="http://schemas.microsoft.com/office/excel/2006/main">
          <x14:cfRule type="expression" priority="333" id="{712F2D37-108D-49A8-8BE5-60C2570EDBF4}">
            <xm:f>BB$15='Drop down Lists'!$C$5</xm:f>
            <x14:dxf>
              <font>
                <color theme="6"/>
              </font>
              <fill>
                <patternFill>
                  <bgColor theme="6"/>
                </patternFill>
              </fill>
              <border>
                <left style="thin">
                  <color theme="6"/>
                </left>
                <right style="thin">
                  <color theme="6"/>
                </right>
                <top style="thin">
                  <color theme="6"/>
                </top>
                <bottom style="thin">
                  <color theme="6"/>
                </bottom>
                <vertical/>
                <horizontal/>
              </border>
            </x14:dxf>
          </x14:cfRule>
          <xm:sqref>BB78</xm:sqref>
        </x14:conditionalFormatting>
        <x14:conditionalFormatting xmlns:xm="http://schemas.microsoft.com/office/excel/2006/main">
          <x14:cfRule type="expression" priority="299" id="{F1DD9C3D-066B-47F5-9002-396447D4DE18}">
            <xm:f>BA$15='Drop down Lists'!$C$5</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14:cfRule type="expression" priority="300" id="{593BC834-A716-4E8B-9CE8-63658BC02E9C}">
            <xm:f>BA$15='Drop down Lists'!$C$6</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BA43:BA46</xm:sqref>
        </x14:conditionalFormatting>
        <x14:conditionalFormatting xmlns:xm="http://schemas.microsoft.com/office/excel/2006/main">
          <x14:cfRule type="expression" priority="298" id="{B37891FA-FC89-4EE7-BF59-7CCC877A4E77}">
            <xm:f>BA$15='Drop down Lists'!$C$7</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BA53:BA59</xm:sqref>
        </x14:conditionalFormatting>
        <x14:conditionalFormatting xmlns:xm="http://schemas.microsoft.com/office/excel/2006/main">
          <x14:cfRule type="expression" priority="296" id="{1D413A90-C77E-4C82-8E50-1A88AE3048B4}">
            <xm:f>BA$15='Drop down Lists'!$C$5</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BA53:BA59</xm:sqref>
        </x14:conditionalFormatting>
        <x14:conditionalFormatting xmlns:xm="http://schemas.microsoft.com/office/excel/2006/main">
          <x14:cfRule type="expression" priority="297" id="{B58BC107-C7FE-4663-B6CA-D6FD77242A05}">
            <xm:f>BA$15='Drop down Lists'!$C$6</xm:f>
            <x14:dxf>
              <font>
                <color theme="0"/>
              </font>
              <fill>
                <patternFill>
                  <bgColor rgb="FF004B87"/>
                </patternFill>
              </fill>
              <border>
                <left style="thin">
                  <color rgb="FF001E46"/>
                </left>
                <right style="thin">
                  <color rgb="FF001E46"/>
                </right>
                <top style="thin">
                  <color rgb="FF001E46"/>
                </top>
                <bottom style="thin">
                  <color rgb="FF001E46"/>
                </bottom>
                <vertical/>
                <horizontal/>
              </border>
            </x14:dxf>
          </x14:cfRule>
          <xm:sqref>BA53:BA55</xm:sqref>
        </x14:conditionalFormatting>
        <x14:conditionalFormatting xmlns:xm="http://schemas.microsoft.com/office/excel/2006/main">
          <x14:cfRule type="expression" priority="295" id="{31F0A6B7-65CC-4725-81BD-B5AC1B4FA4F7}">
            <xm:f>BA$15='Drop down Lists'!$C$6</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BA56:BA59</xm:sqref>
        </x14:conditionalFormatting>
        <x14:conditionalFormatting xmlns:xm="http://schemas.microsoft.com/office/excel/2006/main">
          <x14:cfRule type="expression" priority="275" id="{5044374B-A3E4-49FF-85A5-6012065D5B09}">
            <xm:f>BA$15='Drop down Lists'!$C$3</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14:cfRule type="expression" priority="294" id="{926A5836-442F-4D39-A15B-6E163C90EDC9}">
            <xm:f>BA$15='Drop down Lists'!$C$6</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BA65:BA78</xm:sqref>
        </x14:conditionalFormatting>
        <x14:conditionalFormatting xmlns:xm="http://schemas.microsoft.com/office/excel/2006/main">
          <x14:cfRule type="expression" priority="293" id="{30639D48-13D5-43CA-ADDF-AAA72ED6B92F}">
            <xm:f>BA$15='Drop down Lists'!$C$7</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BA60:BA61</xm:sqref>
        </x14:conditionalFormatting>
        <x14:conditionalFormatting xmlns:xm="http://schemas.microsoft.com/office/excel/2006/main">
          <x14:cfRule type="expression" priority="292" stopIfTrue="1" id="{A34174CA-E5D6-4E8D-90B0-5707A4BBB3CB}">
            <xm:f>BA$15='Drop down Lists'!$C$7</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BA62:BB64</xm:sqref>
        </x14:conditionalFormatting>
        <x14:conditionalFormatting xmlns:xm="http://schemas.microsoft.com/office/excel/2006/main">
          <x14:cfRule type="expression" priority="291" id="{E2E69FC1-4A09-48A5-9E79-C64C0457006F}">
            <xm:f>BA$15='Drop down Lists'!$C$7</xm:f>
            <x14:dxf>
              <font>
                <color rgb="FF001E46"/>
              </font>
              <fill>
                <patternFill>
                  <bgColor rgb="FF001E46"/>
                </patternFill>
              </fill>
              <border>
                <left style="thin">
                  <color rgb="FF001E46"/>
                </left>
                <right style="thin">
                  <color rgb="FF001E46"/>
                </right>
                <top style="thin">
                  <color rgb="FF001E46"/>
                </top>
                <bottom style="thin">
                  <color rgb="FF001E46"/>
                </bottom>
              </border>
            </x14:dxf>
          </x14:cfRule>
          <xm:sqref>BB62:BB64</xm:sqref>
        </x14:conditionalFormatting>
        <x14:conditionalFormatting xmlns:xm="http://schemas.microsoft.com/office/excel/2006/main">
          <x14:cfRule type="expression" priority="290" id="{FDC8E502-B692-4C16-A54A-21DD4C678A88}">
            <xm:f>BA$15='Drop down Lists'!$C$4</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BA65:BB67</xm:sqref>
        </x14:conditionalFormatting>
        <x14:conditionalFormatting xmlns:xm="http://schemas.microsoft.com/office/excel/2006/main">
          <x14:cfRule type="expression" priority="289" id="{F17DF2F0-978D-40A4-B520-3E9435C7228D}">
            <xm:f>BA$15='Drop down Lists'!$C$4</xm:f>
            <x14:dxf>
              <font>
                <color rgb="FF001E46"/>
              </font>
              <fill>
                <patternFill>
                  <bgColor rgb="FF001E46"/>
                </patternFill>
              </fill>
              <border>
                <left style="thin">
                  <color rgb="FF001E46"/>
                </left>
                <right style="thin">
                  <color rgb="FF001E46"/>
                </right>
                <top style="thin">
                  <color rgb="FF001E46"/>
                </top>
                <bottom style="thin">
                  <color rgb="FF001E46"/>
                </bottom>
              </border>
            </x14:dxf>
          </x14:cfRule>
          <xm:sqref>BB65:BB67</xm:sqref>
        </x14:conditionalFormatting>
        <x14:conditionalFormatting xmlns:xm="http://schemas.microsoft.com/office/excel/2006/main">
          <x14:cfRule type="expression" priority="288" id="{BC784FE6-AD9C-459D-859C-CE6575DAABC8}">
            <xm:f>BA$15='Drop down Lists'!$C$5</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BA60:BA64</xm:sqref>
        </x14:conditionalFormatting>
        <x14:conditionalFormatting xmlns:xm="http://schemas.microsoft.com/office/excel/2006/main">
          <x14:cfRule type="expression" priority="287" id="{EEF9C57C-F298-450E-A8CC-347339C1E416}">
            <xm:f>BA$15='Drop down Lists'!$C$5</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BB60:BB64</xm:sqref>
        </x14:conditionalFormatting>
        <x14:conditionalFormatting xmlns:xm="http://schemas.microsoft.com/office/excel/2006/main">
          <x14:cfRule type="expression" priority="286" id="{D3B2BD81-08D0-4A88-A11B-D913271AA1B8}">
            <xm:f>BA$15='Drop down Lists'!$C$2</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BA43:BA49 BA37</xm:sqref>
        </x14:conditionalFormatting>
        <x14:conditionalFormatting xmlns:xm="http://schemas.microsoft.com/office/excel/2006/main">
          <x14:cfRule type="expression" priority="285" stopIfTrue="1" id="{5F3F91FD-AD55-4880-B3F4-DFE0CED5F6AA}">
            <xm:f>BA$15='Drop down Lists'!$C$8</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BA43:BA49 BA60:BA62 BA73:BA78 BA65:BA68</xm:sqref>
        </x14:conditionalFormatting>
        <x14:conditionalFormatting xmlns:xm="http://schemas.microsoft.com/office/excel/2006/main">
          <x14:cfRule type="expression" priority="284" id="{DC78A9EA-0E31-441F-83B6-468CC5D2EE04}">
            <xm:f>BA$15='Drop down Lists'!$C$8</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BB43:BB49 BB60:BB62 BB73:BB78 BB65:BB68</xm:sqref>
        </x14:conditionalFormatting>
        <x14:conditionalFormatting xmlns:xm="http://schemas.microsoft.com/office/excel/2006/main">
          <x14:cfRule type="expression" priority="283" id="{215274EE-FEAD-4D99-B0DC-A93C3A4C9310}">
            <xm:f>BA$15='Drop down Lists'!$C$8</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BA37</xm:sqref>
        </x14:conditionalFormatting>
        <x14:conditionalFormatting xmlns:xm="http://schemas.microsoft.com/office/excel/2006/main">
          <x14:cfRule type="expression" priority="282" id="{3D8ACBA2-7117-4085-BE85-21486472A16A}">
            <xm:f>BA$15='Drop down Lists'!$C$8</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BB37</xm:sqref>
        </x14:conditionalFormatting>
        <x14:conditionalFormatting xmlns:xm="http://schemas.microsoft.com/office/excel/2006/main">
          <x14:cfRule type="expression" priority="281" id="{F0C92E2C-1890-4EFB-BA73-10410D3A1A99}">
            <xm:f>BA$15='Drop down Lists'!$C$8</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BA41:BB41</xm:sqref>
        </x14:conditionalFormatting>
        <x14:conditionalFormatting xmlns:xm="http://schemas.microsoft.com/office/excel/2006/main">
          <x14:cfRule type="expression" priority="280" id="{F8B96DB2-DCD0-4872-BA9F-82B8FB49FAD7}">
            <xm:f>BA$15='Drop down Lists'!$C$6</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BB63:BB64</xm:sqref>
        </x14:conditionalFormatting>
        <x14:conditionalFormatting xmlns:xm="http://schemas.microsoft.com/office/excel/2006/main">
          <x14:cfRule type="expression" priority="279" id="{4ACDCA18-F6CB-47F0-A7B5-4A8EE23EC4FF}">
            <xm:f>BA$15='Drop down Lists'!$C$6</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BA63:BA64</xm:sqref>
        </x14:conditionalFormatting>
        <x14:conditionalFormatting xmlns:xm="http://schemas.microsoft.com/office/excel/2006/main">
          <x14:cfRule type="expression" priority="276" id="{906588CE-4B38-4F23-AFC5-DA8F93704039}">
            <xm:f>BA$15='Drop down Lists'!$C$7</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14:cfRule type="expression" priority="277" id="{4B4FF667-937D-48FF-B097-DC8F73672F66}">
            <xm:f>BA$15='Drop down Lists'!$C$6</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14:cfRule type="expression" priority="278" id="{11423726-DF1B-49D2-AB7E-041BAD203145}">
            <xm:f>BA$15='Drop down Lists'!$C$5</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BA48:BA49</xm:sqref>
        </x14:conditionalFormatting>
        <x14:conditionalFormatting xmlns:xm="http://schemas.microsoft.com/office/excel/2006/main">
          <x14:cfRule type="expression" priority="274" id="{1AF844D1-B3FB-47E6-8A2B-182AE1451D39}">
            <xm:f>BB$60='Drop down Lists'!$F$3</xm:f>
            <x14:dxf>
              <font>
                <color rgb="FF001E46"/>
              </font>
              <fill>
                <patternFill>
                  <bgColor rgb="FFB9D9EB"/>
                </patternFill>
              </fill>
            </x14:dxf>
          </x14:cfRule>
          <xm:sqref>BB62</xm:sqref>
        </x14:conditionalFormatting>
        <x14:conditionalFormatting xmlns:xm="http://schemas.microsoft.com/office/excel/2006/main">
          <x14:cfRule type="expression" priority="334" id="{3764679B-89E1-4659-95EB-ACAD045CFDC0}">
            <xm:f>BB$76='Drop down Lists'!$F$3</xm:f>
            <x14:dxf>
              <font>
                <b/>
                <i val="0"/>
                <color rgb="FF001E46"/>
              </font>
              <fill>
                <patternFill>
                  <bgColor rgb="FFB9D9EB"/>
                </patternFill>
              </fill>
              <border>
                <left style="thin">
                  <color auto="1"/>
                </left>
                <right style="thin">
                  <color auto="1"/>
                </right>
                <top style="thin">
                  <color auto="1"/>
                </top>
                <bottom style="thin">
                  <color auto="1"/>
                </bottom>
                <vertical/>
                <horizontal/>
              </border>
            </x14:dxf>
          </x14:cfRule>
          <x14:cfRule type="expression" priority="335" id="{159CC4CD-98CB-415B-86B5-B6AB5B955F1E}">
            <xm:f>BB$15='Drop down Lists'!$C$7</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BB78</xm:sqref>
        </x14:conditionalFormatting>
        <x14:conditionalFormatting xmlns:xm="http://schemas.microsoft.com/office/excel/2006/main">
          <x14:cfRule type="expression" priority="256" stopIfTrue="1" id="{6D492CA9-FDFF-4FDD-9E5E-798580CE25FE}">
            <xm:f>BD$15='Drop down Lists'!$C$2</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BD22:BE27 BD18:BE20 BE37 BD40:BE42 BD29:BE33 BE69:BE78 BE53:BE65</xm:sqref>
        </x14:conditionalFormatting>
        <x14:conditionalFormatting xmlns:xm="http://schemas.microsoft.com/office/excel/2006/main">
          <x14:cfRule type="expression" priority="257" id="{351E3294-8050-468A-BD71-39621BB64CF4}">
            <xm:f>BD$15='Drop down Lists'!$C$3</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BE65 BE69:BE78</xm:sqref>
        </x14:conditionalFormatting>
        <x14:conditionalFormatting xmlns:xm="http://schemas.microsoft.com/office/excel/2006/main">
          <x14:cfRule type="expression" priority="252" id="{BA3D89A9-368E-473D-AE19-FB84C215A832}">
            <xm:f>BD$15='Drop down Lists'!$C$6</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BD22:BE22 BD40:BE42 BE56:BE59 BE65:BE78</xm:sqref>
        </x14:conditionalFormatting>
        <x14:conditionalFormatting xmlns:xm="http://schemas.microsoft.com/office/excel/2006/main">
          <x14:cfRule type="expression" priority="254" id="{B69C5C8B-31BF-40C8-A435-C026AB9D1360}">
            <xm:f>BD$15='Drop down Lists'!$C$2</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BE43</xm:sqref>
        </x14:conditionalFormatting>
        <x14:conditionalFormatting xmlns:xm="http://schemas.microsoft.com/office/excel/2006/main">
          <x14:cfRule type="expression" priority="253" id="{0E52911C-BEBC-4C5C-863C-7BCE2195473F}">
            <xm:f>BD$15='Drop down Lists'!$C$6</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BE43 BE46:BE49</xm:sqref>
        </x14:conditionalFormatting>
        <x14:conditionalFormatting xmlns:xm="http://schemas.microsoft.com/office/excel/2006/main">
          <x14:cfRule type="expression" priority="255" stopIfTrue="1" id="{FC47D407-B356-4624-AEC2-C2B739A29694}">
            <xm:f>BD$15='Drop down Lists'!$C$2</xm:f>
            <x14:dxf>
              <font>
                <color rgb="FF001E46"/>
              </font>
              <fill>
                <patternFill>
                  <bgColor rgb="FF001E46"/>
                </patternFill>
              </fill>
              <border>
                <left style="thin">
                  <color rgb="FF001E46"/>
                </left>
                <right style="thin">
                  <color rgb="FF001E46"/>
                </right>
                <top style="thin">
                  <color rgb="FF001E46"/>
                </top>
                <bottom style="thin">
                  <color rgb="FF001E46"/>
                </bottom>
              </border>
            </x14:dxf>
          </x14:cfRule>
          <xm:sqref>BE37 BE69:BE78 BE53:BE65</xm:sqref>
        </x14:conditionalFormatting>
        <x14:conditionalFormatting xmlns:xm="http://schemas.microsoft.com/office/excel/2006/main">
          <x14:cfRule type="expression" priority="251" id="{306965AF-1EE3-4FF5-A2AA-5B590F3CFB36}">
            <xm:f>BD$15='Drop down Lists'!$C$2</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BE46:BE49</xm:sqref>
        </x14:conditionalFormatting>
        <x14:conditionalFormatting xmlns:xm="http://schemas.microsoft.com/office/excel/2006/main">
          <x14:cfRule type="expression" priority="250" stopIfTrue="1" id="{E463E189-31B4-4A2F-B36C-BA8471467C8B}">
            <xm:f>BE$76='Drop down Lists'!$F$3</xm:f>
            <x14:dxf>
              <font>
                <b val="0"/>
                <i val="0"/>
                <color rgb="FF001E46"/>
              </font>
              <fill>
                <patternFill>
                  <bgColor rgb="FFB9D9EB"/>
                </patternFill>
              </fill>
              <border>
                <left style="thin">
                  <color auto="1"/>
                </left>
                <right style="thin">
                  <color auto="1"/>
                </right>
                <top style="thin">
                  <color auto="1"/>
                </top>
                <bottom style="thin">
                  <color auto="1"/>
                </bottom>
                <vertical/>
                <horizontal/>
              </border>
            </x14:dxf>
          </x14:cfRule>
          <xm:sqref>BE77:BE78</xm:sqref>
        </x14:conditionalFormatting>
        <x14:conditionalFormatting xmlns:xm="http://schemas.microsoft.com/office/excel/2006/main">
          <x14:cfRule type="expression" priority="249" id="{349CF489-A21B-4062-B574-13844A2C17D8}">
            <xm:f>BE$73='Drop down Lists'!$F$3</xm:f>
            <x14:dxf>
              <font>
                <b val="0"/>
                <i val="0"/>
                <color rgb="FF001E46"/>
              </font>
              <fill>
                <patternFill>
                  <bgColor rgb="FFB9D9EB"/>
                </patternFill>
              </fill>
              <border>
                <left style="thin">
                  <color auto="1"/>
                </left>
                <right style="thin">
                  <color auto="1"/>
                </right>
                <top style="thin">
                  <color auto="1"/>
                </top>
                <bottom style="thin">
                  <color auto="1"/>
                </bottom>
                <vertical/>
                <horizontal/>
              </border>
            </x14:dxf>
          </x14:cfRule>
          <xm:sqref>BE74:BE75</xm:sqref>
        </x14:conditionalFormatting>
        <x14:conditionalFormatting xmlns:xm="http://schemas.microsoft.com/office/excel/2006/main">
          <x14:cfRule type="expression" priority="248" id="{7E2CFCB1-6335-4D44-955A-A6CDFBE816FC}">
            <xm:f>BD$41='Drop down Lists'!$F$4</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BD42:BE42</xm:sqref>
        </x14:conditionalFormatting>
        <x14:conditionalFormatting xmlns:xm="http://schemas.microsoft.com/office/excel/2006/main">
          <x14:cfRule type="expression" priority="247" id="{51C5DB34-4A05-49D7-8820-B6545281B8EA}">
            <xm:f>BD$20='Drop down Lists'!$A$3</xm:f>
            <x14:dxf>
              <font>
                <color rgb="FF001E46"/>
              </font>
              <fill>
                <patternFill>
                  <bgColor rgb="FF001E46"/>
                </patternFill>
              </fill>
              <border>
                <left/>
                <right/>
                <top/>
                <bottom/>
                <vertical/>
                <horizontal/>
              </border>
            </x14:dxf>
          </x14:cfRule>
          <xm:sqref>BD22:BE22</xm:sqref>
        </x14:conditionalFormatting>
        <x14:conditionalFormatting xmlns:xm="http://schemas.microsoft.com/office/excel/2006/main">
          <x14:cfRule type="expression" priority="246" id="{08E43993-C2D5-41EA-A26D-E1D5C3CD503F}">
            <xm:f>BD$41='Drop down Lists'!$F$3</xm:f>
            <x14:dxf>
              <font>
                <color rgb="FF001E46"/>
              </font>
              <fill>
                <patternFill>
                  <bgColor rgb="FF001E46"/>
                </patternFill>
              </fill>
              <border>
                <left/>
                <right/>
                <top/>
                <bottom/>
                <vertical/>
                <horizontal/>
              </border>
            </x14:dxf>
          </x14:cfRule>
          <xm:sqref>BE43 BE46:BE49</xm:sqref>
        </x14:conditionalFormatting>
        <x14:conditionalFormatting xmlns:xm="http://schemas.microsoft.com/office/excel/2006/main">
          <x14:cfRule type="expression" priority="245" id="{6B2516ED-6099-4DD5-8228-DA98A3078CE6}">
            <xm:f>BD$15='Drop down Lists'!$C$2</xm:f>
            <x14:dxf>
              <font>
                <color rgb="FF001E46"/>
              </font>
              <fill>
                <patternFill>
                  <bgColor rgb="FF001E46"/>
                </patternFill>
              </fill>
              <border>
                <left/>
                <right/>
                <top/>
                <bottom/>
                <vertical/>
                <horizontal/>
              </border>
            </x14:dxf>
          </x14:cfRule>
          <xm:sqref>BE44</xm:sqref>
        </x14:conditionalFormatting>
        <x14:conditionalFormatting xmlns:xm="http://schemas.microsoft.com/office/excel/2006/main">
          <x14:cfRule type="expression" priority="244" id="{B922B3B9-5E7D-462E-A100-99CC30D7B1A7}">
            <xm:f>BD$41='Drop down Lists'!$F$3</xm:f>
            <x14:dxf>
              <font>
                <color rgb="FF001E46"/>
              </font>
              <fill>
                <patternFill>
                  <bgColor rgb="FF001E46"/>
                </patternFill>
              </fill>
              <border>
                <left/>
                <right/>
                <top/>
                <bottom/>
                <vertical/>
                <horizontal/>
              </border>
            </x14:dxf>
          </x14:cfRule>
          <xm:sqref>BE44</xm:sqref>
        </x14:conditionalFormatting>
        <x14:conditionalFormatting xmlns:xm="http://schemas.microsoft.com/office/excel/2006/main">
          <x14:cfRule type="expression" priority="243" id="{5CC1057C-52DC-4258-8967-02E33CE6C65A}">
            <xm:f>BD$15='Drop down Lists'!$C$2</xm:f>
            <x14:dxf>
              <font>
                <color rgb="FF001E46"/>
              </font>
              <fill>
                <patternFill>
                  <bgColor rgb="FF001E46"/>
                </patternFill>
              </fill>
              <border>
                <left/>
                <right/>
                <top/>
                <bottom/>
                <vertical/>
                <horizontal/>
              </border>
            </x14:dxf>
          </x14:cfRule>
          <xm:sqref>BE45</xm:sqref>
        </x14:conditionalFormatting>
        <x14:conditionalFormatting xmlns:xm="http://schemas.microsoft.com/office/excel/2006/main">
          <x14:cfRule type="expression" priority="242" id="{025E77E2-DE75-4140-BA4D-601346A40BC1}">
            <xm:f>BD$15='Drop down Lists'!$C$6</xm:f>
            <x14:dxf>
              <font>
                <color rgb="FF001E46"/>
              </font>
              <fill>
                <patternFill>
                  <bgColor rgb="FF001E46"/>
                </patternFill>
              </fill>
              <border>
                <left/>
                <right/>
                <top/>
                <bottom/>
                <vertical/>
                <horizontal/>
              </border>
            </x14:dxf>
          </x14:cfRule>
          <xm:sqref>BE44:BE45</xm:sqref>
        </x14:conditionalFormatting>
        <x14:conditionalFormatting xmlns:xm="http://schemas.microsoft.com/office/excel/2006/main">
          <x14:cfRule type="expression" priority="241" id="{77D73339-981F-428B-99FE-3A96341125B9}">
            <xm:f>BD$41='Drop down Lists'!$F$3</xm:f>
            <x14:dxf>
              <font>
                <color rgb="FF001E46"/>
              </font>
              <fill>
                <patternFill>
                  <bgColor rgb="FF001E46"/>
                </patternFill>
              </fill>
              <border>
                <left/>
                <right/>
                <top/>
                <bottom/>
                <vertical/>
                <horizontal/>
              </border>
            </x14:dxf>
          </x14:cfRule>
          <xm:sqref>BE45</xm:sqref>
        </x14:conditionalFormatting>
        <x14:conditionalFormatting xmlns:xm="http://schemas.microsoft.com/office/excel/2006/main">
          <x14:cfRule type="expression" priority="240" id="{F6D0488D-D17D-4A91-B554-AF5B2ACD2279}">
            <xm:f>BD$15='Drop down Lists'!$C$2</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BE66 BD53:BD78</xm:sqref>
        </x14:conditionalFormatting>
        <x14:conditionalFormatting xmlns:xm="http://schemas.microsoft.com/office/excel/2006/main">
          <x14:cfRule type="expression" priority="239" id="{1885BA5C-E154-493B-AB52-37444349D816}">
            <xm:f>BD$15='Drop down Lists'!$C$3</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BE66</xm:sqref>
        </x14:conditionalFormatting>
        <x14:conditionalFormatting xmlns:xm="http://schemas.microsoft.com/office/excel/2006/main">
          <x14:cfRule type="expression" priority="238" id="{D6B6F785-16B1-49A6-BCC3-EE779389A9BA}">
            <xm:f>BD$15='Drop down Lists'!$C$2</xm:f>
            <x14:dxf>
              <font>
                <color rgb="FF001E46"/>
              </font>
              <fill>
                <patternFill>
                  <bgColor rgb="FF001E46"/>
                </patternFill>
              </fill>
              <border>
                <left style="thin">
                  <color rgb="FF001E46"/>
                </left>
                <right style="thin">
                  <color rgb="FF001E46"/>
                </right>
                <top style="thin">
                  <color rgb="FF001E46"/>
                </top>
                <bottom style="thin">
                  <color rgb="FF001E46"/>
                </bottom>
              </border>
            </x14:dxf>
          </x14:cfRule>
          <xm:sqref>BE66</xm:sqref>
        </x14:conditionalFormatting>
        <x14:conditionalFormatting xmlns:xm="http://schemas.microsoft.com/office/excel/2006/main">
          <x14:cfRule type="expression" priority="237" id="{295C7A0E-1909-46F5-883B-3C3D33A577CB}">
            <xm:f>BE$15='Drop down Lists'!$C$2</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BE67:BE68</xm:sqref>
        </x14:conditionalFormatting>
        <x14:conditionalFormatting xmlns:xm="http://schemas.microsoft.com/office/excel/2006/main">
          <x14:cfRule type="expression" priority="236" id="{49B66F42-1846-42C3-8D04-C41A212A02D4}">
            <xm:f>BD$15='Drop down Lists'!$C$3</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BE67:BE68</xm:sqref>
        </x14:conditionalFormatting>
        <x14:conditionalFormatting xmlns:xm="http://schemas.microsoft.com/office/excel/2006/main">
          <x14:cfRule type="expression" priority="235" id="{0FC2051D-99C5-4B20-BEE4-00B05DF2CFD9}">
            <xm:f>BD$15='Drop down Lists'!$C$2</xm:f>
            <x14:dxf>
              <font>
                <color rgb="FF001E46"/>
              </font>
              <fill>
                <patternFill>
                  <bgColor rgb="FF001E46"/>
                </patternFill>
              </fill>
              <border>
                <left style="thin">
                  <color rgb="FF001E46"/>
                </left>
                <right style="thin">
                  <color rgb="FF001E46"/>
                </right>
                <top style="thin">
                  <color rgb="FF001E46"/>
                </top>
                <bottom style="thin">
                  <color rgb="FF001E46"/>
                </bottom>
              </border>
            </x14:dxf>
          </x14:cfRule>
          <xm:sqref>BE67:BE68</xm:sqref>
        </x14:conditionalFormatting>
        <x14:conditionalFormatting xmlns:xm="http://schemas.microsoft.com/office/excel/2006/main">
          <x14:cfRule type="expression" priority="234" id="{C2AB148D-ACB3-4F5A-AE00-0D04DCC51642}">
            <xm:f>BD$15='Drop down Lists'!$C$2</xm:f>
            <x14:dxf>
              <font>
                <color rgb="FF001E46"/>
              </font>
              <fill>
                <patternFill>
                  <bgColor rgb="FF001E46"/>
                </patternFill>
              </fill>
              <border>
                <left/>
                <right/>
                <top/>
                <bottom/>
                <vertical/>
                <horizontal/>
              </border>
            </x14:dxf>
          </x14:cfRule>
          <xm:sqref>BD28:BE28</xm:sqref>
        </x14:conditionalFormatting>
        <x14:conditionalFormatting xmlns:xm="http://schemas.microsoft.com/office/excel/2006/main">
          <x14:cfRule type="expression" priority="258" stopIfTrue="1" id="{3BC40714-EA9F-42AA-883A-EA9C829FFF4F}">
            <xm:f>BD$15='Drop down Lists'!$C$7</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BD22:BE22 BD40:BE42 BD43:BD46 BE74:BE78 BE54:BE68</xm:sqref>
        </x14:conditionalFormatting>
        <x14:conditionalFormatting xmlns:xm="http://schemas.microsoft.com/office/excel/2006/main">
          <x14:cfRule type="expression" priority="259" id="{6A966734-44E9-46DD-B317-7A404BE8BB21}">
            <xm:f>BD$15='Drop down Lists'!$C$7</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BE43 BE46:BE49 BE53:BE61</xm:sqref>
        </x14:conditionalFormatting>
        <x14:conditionalFormatting xmlns:xm="http://schemas.microsoft.com/office/excel/2006/main">
          <x14:cfRule type="expression" priority="260" id="{EA6F127F-142C-46A6-84B6-45569D529080}">
            <xm:f>BD$15='Drop down Lists'!$C$7</xm:f>
            <x14:dxf>
              <font>
                <color rgb="FF001E46"/>
              </font>
              <fill>
                <patternFill>
                  <fgColor rgb="FF001E46"/>
                  <bgColor rgb="FF001E46"/>
                </patternFill>
              </fill>
              <border>
                <left/>
                <right/>
                <top/>
                <bottom/>
                <vertical/>
                <horizontal/>
              </border>
            </x14:dxf>
          </x14:cfRule>
          <xm:sqref>BE44</xm:sqref>
        </x14:conditionalFormatting>
        <x14:conditionalFormatting xmlns:xm="http://schemas.microsoft.com/office/excel/2006/main">
          <x14:cfRule type="expression" priority="261" id="{B6FBF5AE-E26A-4FF5-B014-DDD6535469A8}">
            <xm:f>BD$15='Drop down Lists'!$C$7</xm:f>
            <x14:dxf>
              <font>
                <color rgb="FF001E46"/>
              </font>
              <fill>
                <patternFill>
                  <bgColor rgb="FF001E46"/>
                </patternFill>
              </fill>
              <border>
                <left/>
                <right/>
                <top/>
                <bottom/>
                <vertical/>
                <horizontal/>
              </border>
            </x14:dxf>
          </x14:cfRule>
          <xm:sqref>BE45</xm:sqref>
        </x14:conditionalFormatting>
        <x14:conditionalFormatting xmlns:xm="http://schemas.microsoft.com/office/excel/2006/main">
          <x14:cfRule type="expression" priority="263" id="{028C9279-685E-4746-88A0-B129C21FE71B}">
            <xm:f>BD$15='Drop down Lists'!$C$6</xm:f>
            <x14:dxf>
              <font>
                <color rgb="FF001E46"/>
              </font>
              <fill>
                <patternFill>
                  <fgColor auto="1"/>
                  <bgColor rgb="FF001E46"/>
                </patternFill>
              </fill>
              <border>
                <left style="thin">
                  <color rgb="FF001E46"/>
                </left>
                <right style="thin">
                  <color rgb="FF001E46"/>
                </right>
                <top style="thin">
                  <color rgb="FF001E46"/>
                </top>
                <bottom style="thin">
                  <color rgb="FF001E46"/>
                </bottom>
                <vertical/>
                <horizontal/>
              </border>
            </x14:dxf>
          </x14:cfRule>
          <xm:sqref>BE56:BE59 BE65:BE78</xm:sqref>
        </x14:conditionalFormatting>
        <x14:conditionalFormatting xmlns:xm="http://schemas.microsoft.com/office/excel/2006/main">
          <x14:cfRule type="expression" priority="262" stopIfTrue="1" id="{ADE25EE2-0507-4DAA-B4B2-D208D7F95C0D}">
            <xm:f>BD$15='Drop down Lists'!$C$5</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BD40:BE42 BE69:BE70 BE73:BE78 BE53:BE65</xm:sqref>
        </x14:conditionalFormatting>
        <x14:conditionalFormatting xmlns:xm="http://schemas.microsoft.com/office/excel/2006/main">
          <x14:cfRule type="expression" priority="264" id="{F7B08328-4547-42D0-9A5B-63A80384D260}">
            <xm:f>BD$15='Drop down Lists'!$C$5</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BE43 BE46:BE49 BE53:BE59</xm:sqref>
        </x14:conditionalFormatting>
        <x14:conditionalFormatting xmlns:xm="http://schemas.microsoft.com/office/excel/2006/main">
          <x14:cfRule type="expression" priority="265" id="{EE575BE1-1891-415A-9211-1A36682A5237}">
            <xm:f>BD$15='Drop down Lists'!$C$5</xm:f>
            <x14:dxf>
              <font>
                <color rgb="FF001E46"/>
              </font>
              <fill>
                <patternFill>
                  <bgColor rgb="FF001E46"/>
                </patternFill>
              </fill>
              <border>
                <left/>
                <right/>
                <top/>
                <bottom/>
                <vertical/>
                <horizontal/>
              </border>
            </x14:dxf>
          </x14:cfRule>
          <xm:sqref>BE44:BE45</xm:sqref>
        </x14:conditionalFormatting>
        <x14:conditionalFormatting xmlns:xm="http://schemas.microsoft.com/office/excel/2006/main">
          <x14:cfRule type="expression" priority="266" id="{8906E30D-B373-4948-B24D-F4204AE0D69E}">
            <xm:f>BE$15='Drop down Lists'!$C$5</xm:f>
            <x14:dxf>
              <font>
                <color theme="6"/>
              </font>
              <fill>
                <patternFill>
                  <bgColor theme="6"/>
                </patternFill>
              </fill>
              <border>
                <left style="thin">
                  <color theme="6"/>
                </left>
                <right style="thin">
                  <color theme="6"/>
                </right>
                <top style="thin">
                  <color theme="6"/>
                </top>
                <bottom style="thin">
                  <color theme="6"/>
                </bottom>
                <vertical/>
                <horizontal/>
              </border>
            </x14:dxf>
          </x14:cfRule>
          <xm:sqref>BE78</xm:sqref>
        </x14:conditionalFormatting>
        <x14:conditionalFormatting xmlns:xm="http://schemas.microsoft.com/office/excel/2006/main">
          <x14:cfRule type="expression" priority="232" id="{09EA53BE-3B90-481E-A662-6402F4F5BD3B}">
            <xm:f>BD$15='Drop down Lists'!$C$5</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14:cfRule type="expression" priority="233" id="{54ACF24E-4F6D-48FB-B252-CCF4FF6694B8}">
            <xm:f>BD$15='Drop down Lists'!$C$6</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BD43:BD46</xm:sqref>
        </x14:conditionalFormatting>
        <x14:conditionalFormatting xmlns:xm="http://schemas.microsoft.com/office/excel/2006/main">
          <x14:cfRule type="expression" priority="231" id="{A74B34A9-7507-4660-82FC-94C364F2AA0B}">
            <xm:f>BD$15='Drop down Lists'!$C$7</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BD53:BD59</xm:sqref>
        </x14:conditionalFormatting>
        <x14:conditionalFormatting xmlns:xm="http://schemas.microsoft.com/office/excel/2006/main">
          <x14:cfRule type="expression" priority="229" id="{64BC98A3-E586-40C0-BCB5-2CCFBB3739BF}">
            <xm:f>BD$15='Drop down Lists'!$C$5</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BD53:BD59</xm:sqref>
        </x14:conditionalFormatting>
        <x14:conditionalFormatting xmlns:xm="http://schemas.microsoft.com/office/excel/2006/main">
          <x14:cfRule type="expression" priority="230" id="{64FE093A-28FC-4DD9-8A12-5389835C3E5E}">
            <xm:f>BD$15='Drop down Lists'!$C$6</xm:f>
            <x14:dxf>
              <font>
                <color theme="0"/>
              </font>
              <fill>
                <patternFill>
                  <bgColor rgb="FF004B87"/>
                </patternFill>
              </fill>
              <border>
                <left style="thin">
                  <color rgb="FF001E46"/>
                </left>
                <right style="thin">
                  <color rgb="FF001E46"/>
                </right>
                <top style="thin">
                  <color rgb="FF001E46"/>
                </top>
                <bottom style="thin">
                  <color rgb="FF001E46"/>
                </bottom>
                <vertical/>
                <horizontal/>
              </border>
            </x14:dxf>
          </x14:cfRule>
          <xm:sqref>BD53:BD55</xm:sqref>
        </x14:conditionalFormatting>
        <x14:conditionalFormatting xmlns:xm="http://schemas.microsoft.com/office/excel/2006/main">
          <x14:cfRule type="expression" priority="228" id="{61A2D41C-5494-492E-B452-95EFC19F590A}">
            <xm:f>BD$15='Drop down Lists'!$C$6</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BD56:BD59</xm:sqref>
        </x14:conditionalFormatting>
        <x14:conditionalFormatting xmlns:xm="http://schemas.microsoft.com/office/excel/2006/main">
          <x14:cfRule type="expression" priority="208" id="{9CDA367E-5D92-4B63-8486-CBB70D2D4DE5}">
            <xm:f>BD$15='Drop down Lists'!$C$3</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14:cfRule type="expression" priority="227" id="{5BDCBBA3-3CF2-4789-BEE3-B2917251DFE1}">
            <xm:f>BD$15='Drop down Lists'!$C$6</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BD65:BD78</xm:sqref>
        </x14:conditionalFormatting>
        <x14:conditionalFormatting xmlns:xm="http://schemas.microsoft.com/office/excel/2006/main">
          <x14:cfRule type="expression" priority="226" id="{B746AE43-265A-49F7-818D-8BE17998C058}">
            <xm:f>BD$15='Drop down Lists'!$C$7</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BD60:BD61</xm:sqref>
        </x14:conditionalFormatting>
        <x14:conditionalFormatting xmlns:xm="http://schemas.microsoft.com/office/excel/2006/main">
          <x14:cfRule type="expression" priority="225" stopIfTrue="1" id="{13ACF57D-1E81-419E-97D3-3C35080311EB}">
            <xm:f>BD$15='Drop down Lists'!$C$7</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BD62:BE64</xm:sqref>
        </x14:conditionalFormatting>
        <x14:conditionalFormatting xmlns:xm="http://schemas.microsoft.com/office/excel/2006/main">
          <x14:cfRule type="expression" priority="224" id="{602BF610-3962-4A96-8374-92FFA2A81115}">
            <xm:f>BD$15='Drop down Lists'!$C$7</xm:f>
            <x14:dxf>
              <font>
                <color rgb="FF001E46"/>
              </font>
              <fill>
                <patternFill>
                  <bgColor rgb="FF001E46"/>
                </patternFill>
              </fill>
              <border>
                <left style="thin">
                  <color rgb="FF001E46"/>
                </left>
                <right style="thin">
                  <color rgb="FF001E46"/>
                </right>
                <top style="thin">
                  <color rgb="FF001E46"/>
                </top>
                <bottom style="thin">
                  <color rgb="FF001E46"/>
                </bottom>
              </border>
            </x14:dxf>
          </x14:cfRule>
          <xm:sqref>BE62:BE64</xm:sqref>
        </x14:conditionalFormatting>
        <x14:conditionalFormatting xmlns:xm="http://schemas.microsoft.com/office/excel/2006/main">
          <x14:cfRule type="expression" priority="223" id="{F0896A66-718B-451D-A2BD-F4D4163E5D10}">
            <xm:f>BD$15='Drop down Lists'!$C$4</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BD65:BE67</xm:sqref>
        </x14:conditionalFormatting>
        <x14:conditionalFormatting xmlns:xm="http://schemas.microsoft.com/office/excel/2006/main">
          <x14:cfRule type="expression" priority="222" id="{542684B9-9C52-431F-9641-C7A5BD46160D}">
            <xm:f>BD$15='Drop down Lists'!$C$4</xm:f>
            <x14:dxf>
              <font>
                <color rgb="FF001E46"/>
              </font>
              <fill>
                <patternFill>
                  <bgColor rgb="FF001E46"/>
                </patternFill>
              </fill>
              <border>
                <left style="thin">
                  <color rgb="FF001E46"/>
                </left>
                <right style="thin">
                  <color rgb="FF001E46"/>
                </right>
                <top style="thin">
                  <color rgb="FF001E46"/>
                </top>
                <bottom style="thin">
                  <color rgb="FF001E46"/>
                </bottom>
              </border>
            </x14:dxf>
          </x14:cfRule>
          <xm:sqref>BE65:BE67</xm:sqref>
        </x14:conditionalFormatting>
        <x14:conditionalFormatting xmlns:xm="http://schemas.microsoft.com/office/excel/2006/main">
          <x14:cfRule type="expression" priority="221" id="{061B063D-172A-41E8-8F62-6B718C6655EF}">
            <xm:f>BD$15='Drop down Lists'!$C$5</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BD60:BD64</xm:sqref>
        </x14:conditionalFormatting>
        <x14:conditionalFormatting xmlns:xm="http://schemas.microsoft.com/office/excel/2006/main">
          <x14:cfRule type="expression" priority="220" id="{30D81C75-CD17-44F2-BB30-7F02785936C4}">
            <xm:f>BD$15='Drop down Lists'!$C$5</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BE60:BE64</xm:sqref>
        </x14:conditionalFormatting>
        <x14:conditionalFormatting xmlns:xm="http://schemas.microsoft.com/office/excel/2006/main">
          <x14:cfRule type="expression" priority="219" id="{E95C2B8E-6DF3-4EB8-8E2C-84116624A1B7}">
            <xm:f>BD$15='Drop down Lists'!$C$2</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BD43:BD49 BD37</xm:sqref>
        </x14:conditionalFormatting>
        <x14:conditionalFormatting xmlns:xm="http://schemas.microsoft.com/office/excel/2006/main">
          <x14:cfRule type="expression" priority="218" stopIfTrue="1" id="{74C226E5-608E-4BD1-9086-B40B3970E2D8}">
            <xm:f>BD$15='Drop down Lists'!$C$8</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BD43:BD49 BD60:BD62 BD73:BD78 BD65:BD68</xm:sqref>
        </x14:conditionalFormatting>
        <x14:conditionalFormatting xmlns:xm="http://schemas.microsoft.com/office/excel/2006/main">
          <x14:cfRule type="expression" priority="217" id="{438D1C67-94CA-4329-9454-1F90976D2C91}">
            <xm:f>BD$15='Drop down Lists'!$C$8</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BE43:BE49 BE60:BE62 BE73:BE78 BE65:BE68</xm:sqref>
        </x14:conditionalFormatting>
        <x14:conditionalFormatting xmlns:xm="http://schemas.microsoft.com/office/excel/2006/main">
          <x14:cfRule type="expression" priority="216" id="{34B001C6-ECEF-4510-AF8E-B45040D670D2}">
            <xm:f>BD$15='Drop down Lists'!$C$8</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BD37</xm:sqref>
        </x14:conditionalFormatting>
        <x14:conditionalFormatting xmlns:xm="http://schemas.microsoft.com/office/excel/2006/main">
          <x14:cfRule type="expression" priority="215" id="{940E53C4-57AE-42F4-B84C-FCAD3BC765F0}">
            <xm:f>BD$15='Drop down Lists'!$C$8</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BE37</xm:sqref>
        </x14:conditionalFormatting>
        <x14:conditionalFormatting xmlns:xm="http://schemas.microsoft.com/office/excel/2006/main">
          <x14:cfRule type="expression" priority="214" id="{9DBAFA8F-B5E8-4BF0-AC2D-24E4EA5B865B}">
            <xm:f>BD$15='Drop down Lists'!$C$8</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BD41:BE41</xm:sqref>
        </x14:conditionalFormatting>
        <x14:conditionalFormatting xmlns:xm="http://schemas.microsoft.com/office/excel/2006/main">
          <x14:cfRule type="expression" priority="213" id="{C26E22F7-BDDA-4A2E-8207-50C6F16AC2F2}">
            <xm:f>BD$15='Drop down Lists'!$C$6</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BE63:BE64</xm:sqref>
        </x14:conditionalFormatting>
        <x14:conditionalFormatting xmlns:xm="http://schemas.microsoft.com/office/excel/2006/main">
          <x14:cfRule type="expression" priority="212" id="{ED0E1D9A-6A1F-432D-BB8F-CA0E0E3C20C6}">
            <xm:f>BD$15='Drop down Lists'!$C$6</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BD63:BD64</xm:sqref>
        </x14:conditionalFormatting>
        <x14:conditionalFormatting xmlns:xm="http://schemas.microsoft.com/office/excel/2006/main">
          <x14:cfRule type="expression" priority="209" id="{D973814F-9546-45F8-A317-23B2D6BAB3DE}">
            <xm:f>BD$15='Drop down Lists'!$C$7</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14:cfRule type="expression" priority="210" id="{92DA171F-86DF-427D-AEC6-3656EDA3E7EB}">
            <xm:f>BD$15='Drop down Lists'!$C$6</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14:cfRule type="expression" priority="211" id="{5CE8D943-B8FD-493E-A702-304EB9F723D5}">
            <xm:f>BD$15='Drop down Lists'!$C$5</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BD48:BD49</xm:sqref>
        </x14:conditionalFormatting>
        <x14:conditionalFormatting xmlns:xm="http://schemas.microsoft.com/office/excel/2006/main">
          <x14:cfRule type="expression" priority="207" id="{310A9F30-D402-4A19-A266-1A1B0991CD59}">
            <xm:f>BE$60='Drop down Lists'!$F$3</xm:f>
            <x14:dxf>
              <font>
                <color rgb="FF001E46"/>
              </font>
              <fill>
                <patternFill>
                  <bgColor rgb="FFB9D9EB"/>
                </patternFill>
              </fill>
            </x14:dxf>
          </x14:cfRule>
          <xm:sqref>BE62</xm:sqref>
        </x14:conditionalFormatting>
        <x14:conditionalFormatting xmlns:xm="http://schemas.microsoft.com/office/excel/2006/main">
          <x14:cfRule type="expression" priority="267" id="{563DD4D8-3AC0-40FD-AE41-94A8DC36DA18}">
            <xm:f>BE$76='Drop down Lists'!$F$3</xm:f>
            <x14:dxf>
              <font>
                <b/>
                <i val="0"/>
                <color rgb="FF001E46"/>
              </font>
              <fill>
                <patternFill>
                  <bgColor rgb="FFB9D9EB"/>
                </patternFill>
              </fill>
              <border>
                <left style="thin">
                  <color auto="1"/>
                </left>
                <right style="thin">
                  <color auto="1"/>
                </right>
                <top style="thin">
                  <color auto="1"/>
                </top>
                <bottom style="thin">
                  <color auto="1"/>
                </bottom>
                <vertical/>
                <horizontal/>
              </border>
            </x14:dxf>
          </x14:cfRule>
          <x14:cfRule type="expression" priority="268" id="{688EF07B-20E9-4616-85CC-604F7D9A76F1}">
            <xm:f>BE$15='Drop down Lists'!$C$7</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BE78</xm:sqref>
        </x14:conditionalFormatting>
        <x14:conditionalFormatting xmlns:xm="http://schemas.microsoft.com/office/excel/2006/main">
          <x14:cfRule type="expression" priority="189" stopIfTrue="1" id="{B92249C5-4567-4B50-94D2-CA3C3320DE71}">
            <xm:f>BG$15='Drop down Lists'!$C$2</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BG22:BH27 BG18:BH20 BH37 BG40:BH42 BG29:BH33 BH69:BH78 BH53:BH65</xm:sqref>
        </x14:conditionalFormatting>
        <x14:conditionalFormatting xmlns:xm="http://schemas.microsoft.com/office/excel/2006/main">
          <x14:cfRule type="expression" priority="190" id="{5CF020EE-6869-4251-9E0C-FD8F32EEBAB1}">
            <xm:f>BG$15='Drop down Lists'!$C$3</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BH65 BH69:BH78</xm:sqref>
        </x14:conditionalFormatting>
        <x14:conditionalFormatting xmlns:xm="http://schemas.microsoft.com/office/excel/2006/main">
          <x14:cfRule type="expression" priority="185" id="{044BE019-7D00-4631-BE05-993DC2D909C1}">
            <xm:f>BG$15='Drop down Lists'!$C$6</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BG22:BH22 BG40:BH42 BH56:BH59 BH65:BH78</xm:sqref>
        </x14:conditionalFormatting>
        <x14:conditionalFormatting xmlns:xm="http://schemas.microsoft.com/office/excel/2006/main">
          <x14:cfRule type="expression" priority="187" id="{E389D038-0857-4B74-A19D-D1A1C3C3F497}">
            <xm:f>BG$15='Drop down Lists'!$C$2</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BH43</xm:sqref>
        </x14:conditionalFormatting>
        <x14:conditionalFormatting xmlns:xm="http://schemas.microsoft.com/office/excel/2006/main">
          <x14:cfRule type="expression" priority="186" id="{5106090C-5093-4C90-B247-884AE37F8D4C}">
            <xm:f>BG$15='Drop down Lists'!$C$6</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BH43 BH46:BH49</xm:sqref>
        </x14:conditionalFormatting>
        <x14:conditionalFormatting xmlns:xm="http://schemas.microsoft.com/office/excel/2006/main">
          <x14:cfRule type="expression" priority="188" stopIfTrue="1" id="{548BEF9A-7186-456C-95EF-4C53038D355B}">
            <xm:f>BG$15='Drop down Lists'!$C$2</xm:f>
            <x14:dxf>
              <font>
                <color rgb="FF001E46"/>
              </font>
              <fill>
                <patternFill>
                  <bgColor rgb="FF001E46"/>
                </patternFill>
              </fill>
              <border>
                <left style="thin">
                  <color rgb="FF001E46"/>
                </left>
                <right style="thin">
                  <color rgb="FF001E46"/>
                </right>
                <top style="thin">
                  <color rgb="FF001E46"/>
                </top>
                <bottom style="thin">
                  <color rgb="FF001E46"/>
                </bottom>
              </border>
            </x14:dxf>
          </x14:cfRule>
          <xm:sqref>BH37 BH69:BH78 BH53:BH65</xm:sqref>
        </x14:conditionalFormatting>
        <x14:conditionalFormatting xmlns:xm="http://schemas.microsoft.com/office/excel/2006/main">
          <x14:cfRule type="expression" priority="184" id="{1AA7AC8E-FD03-4C2A-ACDF-FB730DD39232}">
            <xm:f>BG$15='Drop down Lists'!$C$2</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BH46:BH49</xm:sqref>
        </x14:conditionalFormatting>
        <x14:conditionalFormatting xmlns:xm="http://schemas.microsoft.com/office/excel/2006/main">
          <x14:cfRule type="expression" priority="183" stopIfTrue="1" id="{EE6CF1CE-5D42-417C-A765-593325847CC4}">
            <xm:f>BH$76='Drop down Lists'!$F$3</xm:f>
            <x14:dxf>
              <font>
                <b val="0"/>
                <i val="0"/>
                <color rgb="FF001E46"/>
              </font>
              <fill>
                <patternFill>
                  <bgColor rgb="FFB9D9EB"/>
                </patternFill>
              </fill>
              <border>
                <left style="thin">
                  <color auto="1"/>
                </left>
                <right style="thin">
                  <color auto="1"/>
                </right>
                <top style="thin">
                  <color auto="1"/>
                </top>
                <bottom style="thin">
                  <color auto="1"/>
                </bottom>
                <vertical/>
                <horizontal/>
              </border>
            </x14:dxf>
          </x14:cfRule>
          <xm:sqref>BH77:BH78</xm:sqref>
        </x14:conditionalFormatting>
        <x14:conditionalFormatting xmlns:xm="http://schemas.microsoft.com/office/excel/2006/main">
          <x14:cfRule type="expression" priority="182" id="{B3AD4D15-C053-4FEC-97D9-477CA5AB2F77}">
            <xm:f>BH$73='Drop down Lists'!$F$3</xm:f>
            <x14:dxf>
              <font>
                <b val="0"/>
                <i val="0"/>
                <color rgb="FF001E46"/>
              </font>
              <fill>
                <patternFill>
                  <bgColor rgb="FFB9D9EB"/>
                </patternFill>
              </fill>
              <border>
                <left style="thin">
                  <color auto="1"/>
                </left>
                <right style="thin">
                  <color auto="1"/>
                </right>
                <top style="thin">
                  <color auto="1"/>
                </top>
                <bottom style="thin">
                  <color auto="1"/>
                </bottom>
                <vertical/>
                <horizontal/>
              </border>
            </x14:dxf>
          </x14:cfRule>
          <xm:sqref>BH74:BH75</xm:sqref>
        </x14:conditionalFormatting>
        <x14:conditionalFormatting xmlns:xm="http://schemas.microsoft.com/office/excel/2006/main">
          <x14:cfRule type="expression" priority="181" id="{00A88CDF-1C12-419A-8C6C-1851BCB63CE0}">
            <xm:f>BG$41='Drop down Lists'!$F$4</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BG42:BH42</xm:sqref>
        </x14:conditionalFormatting>
        <x14:conditionalFormatting xmlns:xm="http://schemas.microsoft.com/office/excel/2006/main">
          <x14:cfRule type="expression" priority="180" id="{E6388173-D3F4-4BEF-BE59-728A72074F7B}">
            <xm:f>BG$20='Drop down Lists'!$A$3</xm:f>
            <x14:dxf>
              <font>
                <color rgb="FF001E46"/>
              </font>
              <fill>
                <patternFill>
                  <bgColor rgb="FF001E46"/>
                </patternFill>
              </fill>
              <border>
                <left/>
                <right/>
                <top/>
                <bottom/>
                <vertical/>
                <horizontal/>
              </border>
            </x14:dxf>
          </x14:cfRule>
          <xm:sqref>BG22:BH22</xm:sqref>
        </x14:conditionalFormatting>
        <x14:conditionalFormatting xmlns:xm="http://schemas.microsoft.com/office/excel/2006/main">
          <x14:cfRule type="expression" priority="179" id="{EBBCE126-DD15-439E-8117-B14544AC4DB0}">
            <xm:f>BG$41='Drop down Lists'!$F$3</xm:f>
            <x14:dxf>
              <font>
                <color rgb="FF001E46"/>
              </font>
              <fill>
                <patternFill>
                  <bgColor rgb="FF001E46"/>
                </patternFill>
              </fill>
              <border>
                <left/>
                <right/>
                <top/>
                <bottom/>
                <vertical/>
                <horizontal/>
              </border>
            </x14:dxf>
          </x14:cfRule>
          <xm:sqref>BH43 BH46:BH49</xm:sqref>
        </x14:conditionalFormatting>
        <x14:conditionalFormatting xmlns:xm="http://schemas.microsoft.com/office/excel/2006/main">
          <x14:cfRule type="expression" priority="178" id="{465BD31B-667A-4ADF-B7EB-4FBA307640C6}">
            <xm:f>BG$15='Drop down Lists'!$C$2</xm:f>
            <x14:dxf>
              <font>
                <color rgb="FF001E46"/>
              </font>
              <fill>
                <patternFill>
                  <bgColor rgb="FF001E46"/>
                </patternFill>
              </fill>
              <border>
                <left/>
                <right/>
                <top/>
                <bottom/>
                <vertical/>
                <horizontal/>
              </border>
            </x14:dxf>
          </x14:cfRule>
          <xm:sqref>BH44</xm:sqref>
        </x14:conditionalFormatting>
        <x14:conditionalFormatting xmlns:xm="http://schemas.microsoft.com/office/excel/2006/main">
          <x14:cfRule type="expression" priority="177" id="{EE019571-8798-4DFA-B3E6-A42F5FC6A477}">
            <xm:f>BG$41='Drop down Lists'!$F$3</xm:f>
            <x14:dxf>
              <font>
                <color rgb="FF001E46"/>
              </font>
              <fill>
                <patternFill>
                  <bgColor rgb="FF001E46"/>
                </patternFill>
              </fill>
              <border>
                <left/>
                <right/>
                <top/>
                <bottom/>
                <vertical/>
                <horizontal/>
              </border>
            </x14:dxf>
          </x14:cfRule>
          <xm:sqref>BH44</xm:sqref>
        </x14:conditionalFormatting>
        <x14:conditionalFormatting xmlns:xm="http://schemas.microsoft.com/office/excel/2006/main">
          <x14:cfRule type="expression" priority="176" id="{34BE8FF5-2D77-47B0-949E-A2963CDB6641}">
            <xm:f>BG$15='Drop down Lists'!$C$2</xm:f>
            <x14:dxf>
              <font>
                <color rgb="FF001E46"/>
              </font>
              <fill>
                <patternFill>
                  <bgColor rgb="FF001E46"/>
                </patternFill>
              </fill>
              <border>
                <left/>
                <right/>
                <top/>
                <bottom/>
                <vertical/>
                <horizontal/>
              </border>
            </x14:dxf>
          </x14:cfRule>
          <xm:sqref>BH45</xm:sqref>
        </x14:conditionalFormatting>
        <x14:conditionalFormatting xmlns:xm="http://schemas.microsoft.com/office/excel/2006/main">
          <x14:cfRule type="expression" priority="175" id="{72782C00-0F88-4FF9-B2D0-C581D56E61E4}">
            <xm:f>BG$15='Drop down Lists'!$C$6</xm:f>
            <x14:dxf>
              <font>
                <color rgb="FF001E46"/>
              </font>
              <fill>
                <patternFill>
                  <bgColor rgb="FF001E46"/>
                </patternFill>
              </fill>
              <border>
                <left/>
                <right/>
                <top/>
                <bottom/>
                <vertical/>
                <horizontal/>
              </border>
            </x14:dxf>
          </x14:cfRule>
          <xm:sqref>BH44:BH45</xm:sqref>
        </x14:conditionalFormatting>
        <x14:conditionalFormatting xmlns:xm="http://schemas.microsoft.com/office/excel/2006/main">
          <x14:cfRule type="expression" priority="174" id="{5AE29E3B-66E7-4D41-A195-F6AAF2E193FF}">
            <xm:f>BG$41='Drop down Lists'!$F$3</xm:f>
            <x14:dxf>
              <font>
                <color rgb="FF001E46"/>
              </font>
              <fill>
                <patternFill>
                  <bgColor rgb="FF001E46"/>
                </patternFill>
              </fill>
              <border>
                <left/>
                <right/>
                <top/>
                <bottom/>
                <vertical/>
                <horizontal/>
              </border>
            </x14:dxf>
          </x14:cfRule>
          <xm:sqref>BH45</xm:sqref>
        </x14:conditionalFormatting>
        <x14:conditionalFormatting xmlns:xm="http://schemas.microsoft.com/office/excel/2006/main">
          <x14:cfRule type="expression" priority="173" id="{C94F3376-765B-4C4F-969A-6F1570F1BE77}">
            <xm:f>BG$15='Drop down Lists'!$C$2</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BH66 BG53:BG78</xm:sqref>
        </x14:conditionalFormatting>
        <x14:conditionalFormatting xmlns:xm="http://schemas.microsoft.com/office/excel/2006/main">
          <x14:cfRule type="expression" priority="172" id="{EF2FAC56-989A-4D25-94B3-E785A21BDE51}">
            <xm:f>BG$15='Drop down Lists'!$C$3</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BH66</xm:sqref>
        </x14:conditionalFormatting>
        <x14:conditionalFormatting xmlns:xm="http://schemas.microsoft.com/office/excel/2006/main">
          <x14:cfRule type="expression" priority="171" id="{19BBA429-EB04-4071-9990-8E63B95032C7}">
            <xm:f>BG$15='Drop down Lists'!$C$2</xm:f>
            <x14:dxf>
              <font>
                <color rgb="FF001E46"/>
              </font>
              <fill>
                <patternFill>
                  <bgColor rgb="FF001E46"/>
                </patternFill>
              </fill>
              <border>
                <left style="thin">
                  <color rgb="FF001E46"/>
                </left>
                <right style="thin">
                  <color rgb="FF001E46"/>
                </right>
                <top style="thin">
                  <color rgb="FF001E46"/>
                </top>
                <bottom style="thin">
                  <color rgb="FF001E46"/>
                </bottom>
              </border>
            </x14:dxf>
          </x14:cfRule>
          <xm:sqref>BH66</xm:sqref>
        </x14:conditionalFormatting>
        <x14:conditionalFormatting xmlns:xm="http://schemas.microsoft.com/office/excel/2006/main">
          <x14:cfRule type="expression" priority="170" id="{CADE9717-898D-42D5-B4CD-E046378C9DD7}">
            <xm:f>BH$15='Drop down Lists'!$C$2</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BH67:BH68</xm:sqref>
        </x14:conditionalFormatting>
        <x14:conditionalFormatting xmlns:xm="http://schemas.microsoft.com/office/excel/2006/main">
          <x14:cfRule type="expression" priority="169" id="{9A202FF8-8545-4274-BA48-AB35B40283B5}">
            <xm:f>BG$15='Drop down Lists'!$C$3</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BH67:BH68</xm:sqref>
        </x14:conditionalFormatting>
        <x14:conditionalFormatting xmlns:xm="http://schemas.microsoft.com/office/excel/2006/main">
          <x14:cfRule type="expression" priority="168" id="{916B5F6C-9AFC-4A4E-9490-F82FF4B940EE}">
            <xm:f>BG$15='Drop down Lists'!$C$2</xm:f>
            <x14:dxf>
              <font>
                <color rgb="FF001E46"/>
              </font>
              <fill>
                <patternFill>
                  <bgColor rgb="FF001E46"/>
                </patternFill>
              </fill>
              <border>
                <left style="thin">
                  <color rgb="FF001E46"/>
                </left>
                <right style="thin">
                  <color rgb="FF001E46"/>
                </right>
                <top style="thin">
                  <color rgb="FF001E46"/>
                </top>
                <bottom style="thin">
                  <color rgb="FF001E46"/>
                </bottom>
              </border>
            </x14:dxf>
          </x14:cfRule>
          <xm:sqref>BH67:BH68</xm:sqref>
        </x14:conditionalFormatting>
        <x14:conditionalFormatting xmlns:xm="http://schemas.microsoft.com/office/excel/2006/main">
          <x14:cfRule type="expression" priority="167" id="{7612276A-80FF-4B82-A656-C3C69CD234F6}">
            <xm:f>BG$15='Drop down Lists'!$C$2</xm:f>
            <x14:dxf>
              <font>
                <color rgb="FF001E46"/>
              </font>
              <fill>
                <patternFill>
                  <bgColor rgb="FF001E46"/>
                </patternFill>
              </fill>
              <border>
                <left/>
                <right/>
                <top/>
                <bottom/>
                <vertical/>
                <horizontal/>
              </border>
            </x14:dxf>
          </x14:cfRule>
          <xm:sqref>BG28:BH28</xm:sqref>
        </x14:conditionalFormatting>
        <x14:conditionalFormatting xmlns:xm="http://schemas.microsoft.com/office/excel/2006/main">
          <x14:cfRule type="expression" priority="191" stopIfTrue="1" id="{8BDBDA62-183D-4A5E-9A12-1657AC427C27}">
            <xm:f>BG$15='Drop down Lists'!$C$7</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BG22:BH22 BG40:BH42 BG43:BG46 BH74:BH78 BH54:BH68</xm:sqref>
        </x14:conditionalFormatting>
        <x14:conditionalFormatting xmlns:xm="http://schemas.microsoft.com/office/excel/2006/main">
          <x14:cfRule type="expression" priority="192" id="{38837C5F-5598-4461-9A98-99E0AC2B06A4}">
            <xm:f>BG$15='Drop down Lists'!$C$7</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BH43 BH46:BH49 BH53:BH61</xm:sqref>
        </x14:conditionalFormatting>
        <x14:conditionalFormatting xmlns:xm="http://schemas.microsoft.com/office/excel/2006/main">
          <x14:cfRule type="expression" priority="193" id="{5CC26175-F1EF-4944-9CE8-A607FCD19AAF}">
            <xm:f>BG$15='Drop down Lists'!$C$7</xm:f>
            <x14:dxf>
              <font>
                <color rgb="FF001E46"/>
              </font>
              <fill>
                <patternFill>
                  <fgColor rgb="FF001E46"/>
                  <bgColor rgb="FF001E46"/>
                </patternFill>
              </fill>
              <border>
                <left/>
                <right/>
                <top/>
                <bottom/>
                <vertical/>
                <horizontal/>
              </border>
            </x14:dxf>
          </x14:cfRule>
          <xm:sqref>BH44</xm:sqref>
        </x14:conditionalFormatting>
        <x14:conditionalFormatting xmlns:xm="http://schemas.microsoft.com/office/excel/2006/main">
          <x14:cfRule type="expression" priority="194" id="{5EA71F2A-3ED5-4883-8EA6-4AF638608AD4}">
            <xm:f>BG$15='Drop down Lists'!$C$7</xm:f>
            <x14:dxf>
              <font>
                <color rgb="FF001E46"/>
              </font>
              <fill>
                <patternFill>
                  <bgColor rgb="FF001E46"/>
                </patternFill>
              </fill>
              <border>
                <left/>
                <right/>
                <top/>
                <bottom/>
                <vertical/>
                <horizontal/>
              </border>
            </x14:dxf>
          </x14:cfRule>
          <xm:sqref>BH45</xm:sqref>
        </x14:conditionalFormatting>
        <x14:conditionalFormatting xmlns:xm="http://schemas.microsoft.com/office/excel/2006/main">
          <x14:cfRule type="expression" priority="196" id="{3AA84942-163D-496F-A5FA-FE2F60665192}">
            <xm:f>BG$15='Drop down Lists'!$C$6</xm:f>
            <x14:dxf>
              <font>
                <color rgb="FF001E46"/>
              </font>
              <fill>
                <patternFill>
                  <fgColor auto="1"/>
                  <bgColor rgb="FF001E46"/>
                </patternFill>
              </fill>
              <border>
                <left style="thin">
                  <color rgb="FF001E46"/>
                </left>
                <right style="thin">
                  <color rgb="FF001E46"/>
                </right>
                <top style="thin">
                  <color rgb="FF001E46"/>
                </top>
                <bottom style="thin">
                  <color rgb="FF001E46"/>
                </bottom>
                <vertical/>
                <horizontal/>
              </border>
            </x14:dxf>
          </x14:cfRule>
          <xm:sqref>BH56:BH59 BH65:BH78</xm:sqref>
        </x14:conditionalFormatting>
        <x14:conditionalFormatting xmlns:xm="http://schemas.microsoft.com/office/excel/2006/main">
          <x14:cfRule type="expression" priority="195" stopIfTrue="1" id="{DE5706B5-2FBD-421B-8560-F71EC1961E52}">
            <xm:f>BG$15='Drop down Lists'!$C$5</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BG40:BH42 BH69:BH70 BH73:BH78 BH53:BH65</xm:sqref>
        </x14:conditionalFormatting>
        <x14:conditionalFormatting xmlns:xm="http://schemas.microsoft.com/office/excel/2006/main">
          <x14:cfRule type="expression" priority="197" id="{C3D0F128-FEA2-42E8-BC88-6733E6EC8A80}">
            <xm:f>BG$15='Drop down Lists'!$C$5</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BH43 BH46:BH49 BH53:BH59</xm:sqref>
        </x14:conditionalFormatting>
        <x14:conditionalFormatting xmlns:xm="http://schemas.microsoft.com/office/excel/2006/main">
          <x14:cfRule type="expression" priority="198" id="{3FFEB29D-2213-4A32-93A8-C7510B97B91B}">
            <xm:f>BG$15='Drop down Lists'!$C$5</xm:f>
            <x14:dxf>
              <font>
                <color rgb="FF001E46"/>
              </font>
              <fill>
                <patternFill>
                  <bgColor rgb="FF001E46"/>
                </patternFill>
              </fill>
              <border>
                <left/>
                <right/>
                <top/>
                <bottom/>
                <vertical/>
                <horizontal/>
              </border>
            </x14:dxf>
          </x14:cfRule>
          <xm:sqref>BH44:BH45</xm:sqref>
        </x14:conditionalFormatting>
        <x14:conditionalFormatting xmlns:xm="http://schemas.microsoft.com/office/excel/2006/main">
          <x14:cfRule type="expression" priority="199" id="{400C653D-EFA8-44F4-8157-1907958B5C06}">
            <xm:f>BH$15='Drop down Lists'!$C$5</xm:f>
            <x14:dxf>
              <font>
                <color theme="6"/>
              </font>
              <fill>
                <patternFill>
                  <bgColor theme="6"/>
                </patternFill>
              </fill>
              <border>
                <left style="thin">
                  <color theme="6"/>
                </left>
                <right style="thin">
                  <color theme="6"/>
                </right>
                <top style="thin">
                  <color theme="6"/>
                </top>
                <bottom style="thin">
                  <color theme="6"/>
                </bottom>
                <vertical/>
                <horizontal/>
              </border>
            </x14:dxf>
          </x14:cfRule>
          <xm:sqref>BH78</xm:sqref>
        </x14:conditionalFormatting>
        <x14:conditionalFormatting xmlns:xm="http://schemas.microsoft.com/office/excel/2006/main">
          <x14:cfRule type="expression" priority="165" id="{21A2D6AB-D5AF-4F19-95B0-AD18BE32B011}">
            <xm:f>BG$15='Drop down Lists'!$C$5</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14:cfRule type="expression" priority="166" id="{F2D92BBE-9B4C-4116-A4B0-7A36E778F747}">
            <xm:f>BG$15='Drop down Lists'!$C$6</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BG43:BG46</xm:sqref>
        </x14:conditionalFormatting>
        <x14:conditionalFormatting xmlns:xm="http://schemas.microsoft.com/office/excel/2006/main">
          <x14:cfRule type="expression" priority="164" id="{78071484-9530-4D6F-A05D-9776630FEC81}">
            <xm:f>BG$15='Drop down Lists'!$C$7</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BG53:BG59</xm:sqref>
        </x14:conditionalFormatting>
        <x14:conditionalFormatting xmlns:xm="http://schemas.microsoft.com/office/excel/2006/main">
          <x14:cfRule type="expression" priority="162" id="{43322953-1A9D-486B-9DFA-967864485153}">
            <xm:f>BG$15='Drop down Lists'!$C$5</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BG53:BG59</xm:sqref>
        </x14:conditionalFormatting>
        <x14:conditionalFormatting xmlns:xm="http://schemas.microsoft.com/office/excel/2006/main">
          <x14:cfRule type="expression" priority="163" id="{2D7EC2AC-5DFE-4EC2-A524-9AA924629BB9}">
            <xm:f>BG$15='Drop down Lists'!$C$6</xm:f>
            <x14:dxf>
              <font>
                <color theme="0"/>
              </font>
              <fill>
                <patternFill>
                  <bgColor rgb="FF004B87"/>
                </patternFill>
              </fill>
              <border>
                <left style="thin">
                  <color rgb="FF001E46"/>
                </left>
                <right style="thin">
                  <color rgb="FF001E46"/>
                </right>
                <top style="thin">
                  <color rgb="FF001E46"/>
                </top>
                <bottom style="thin">
                  <color rgb="FF001E46"/>
                </bottom>
                <vertical/>
                <horizontal/>
              </border>
            </x14:dxf>
          </x14:cfRule>
          <xm:sqref>BG53:BG55</xm:sqref>
        </x14:conditionalFormatting>
        <x14:conditionalFormatting xmlns:xm="http://schemas.microsoft.com/office/excel/2006/main">
          <x14:cfRule type="expression" priority="161" id="{236199C3-7AAD-4F27-9829-6F11DA3754EB}">
            <xm:f>BG$15='Drop down Lists'!$C$6</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BG56:BG59</xm:sqref>
        </x14:conditionalFormatting>
        <x14:conditionalFormatting xmlns:xm="http://schemas.microsoft.com/office/excel/2006/main">
          <x14:cfRule type="expression" priority="141" id="{45AF193C-9BD1-41F0-A3E7-CF521109E02C}">
            <xm:f>BG$15='Drop down Lists'!$C$3</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14:cfRule type="expression" priority="160" id="{2831AFA0-701F-492F-B386-2666833C3A1F}">
            <xm:f>BG$15='Drop down Lists'!$C$6</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BG65:BG78</xm:sqref>
        </x14:conditionalFormatting>
        <x14:conditionalFormatting xmlns:xm="http://schemas.microsoft.com/office/excel/2006/main">
          <x14:cfRule type="expression" priority="159" id="{AE450C3B-CE31-4233-BD6F-ED02E836DF17}">
            <xm:f>BG$15='Drop down Lists'!$C$7</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BG60:BG61</xm:sqref>
        </x14:conditionalFormatting>
        <x14:conditionalFormatting xmlns:xm="http://schemas.microsoft.com/office/excel/2006/main">
          <x14:cfRule type="expression" priority="158" stopIfTrue="1" id="{F1110E7A-ABAA-4B5E-88C9-6049388F860A}">
            <xm:f>BG$15='Drop down Lists'!$C$7</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BG62:BH64</xm:sqref>
        </x14:conditionalFormatting>
        <x14:conditionalFormatting xmlns:xm="http://schemas.microsoft.com/office/excel/2006/main">
          <x14:cfRule type="expression" priority="157" id="{0E465FAB-2328-4CBE-AA56-F243EE1E7610}">
            <xm:f>BG$15='Drop down Lists'!$C$7</xm:f>
            <x14:dxf>
              <font>
                <color rgb="FF001E46"/>
              </font>
              <fill>
                <patternFill>
                  <bgColor rgb="FF001E46"/>
                </patternFill>
              </fill>
              <border>
                <left style="thin">
                  <color rgb="FF001E46"/>
                </left>
                <right style="thin">
                  <color rgb="FF001E46"/>
                </right>
                <top style="thin">
                  <color rgb="FF001E46"/>
                </top>
                <bottom style="thin">
                  <color rgb="FF001E46"/>
                </bottom>
              </border>
            </x14:dxf>
          </x14:cfRule>
          <xm:sqref>BH62:BH64</xm:sqref>
        </x14:conditionalFormatting>
        <x14:conditionalFormatting xmlns:xm="http://schemas.microsoft.com/office/excel/2006/main">
          <x14:cfRule type="expression" priority="156" id="{1C196174-8D79-4F6C-9C72-191F6E7615EB}">
            <xm:f>BG$15='Drop down Lists'!$C$4</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BG65:BH67</xm:sqref>
        </x14:conditionalFormatting>
        <x14:conditionalFormatting xmlns:xm="http://schemas.microsoft.com/office/excel/2006/main">
          <x14:cfRule type="expression" priority="155" id="{E6B8149B-DC4F-4FD2-A5F2-E5E75DF575F6}">
            <xm:f>BG$15='Drop down Lists'!$C$4</xm:f>
            <x14:dxf>
              <font>
                <color rgb="FF001E46"/>
              </font>
              <fill>
                <patternFill>
                  <bgColor rgb="FF001E46"/>
                </patternFill>
              </fill>
              <border>
                <left style="thin">
                  <color rgb="FF001E46"/>
                </left>
                <right style="thin">
                  <color rgb="FF001E46"/>
                </right>
                <top style="thin">
                  <color rgb="FF001E46"/>
                </top>
                <bottom style="thin">
                  <color rgb="FF001E46"/>
                </bottom>
              </border>
            </x14:dxf>
          </x14:cfRule>
          <xm:sqref>BH65:BH67</xm:sqref>
        </x14:conditionalFormatting>
        <x14:conditionalFormatting xmlns:xm="http://schemas.microsoft.com/office/excel/2006/main">
          <x14:cfRule type="expression" priority="154" id="{5DEDA41A-AA72-4A6C-955B-E1D23012A058}">
            <xm:f>BG$15='Drop down Lists'!$C$5</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BG60:BG64</xm:sqref>
        </x14:conditionalFormatting>
        <x14:conditionalFormatting xmlns:xm="http://schemas.microsoft.com/office/excel/2006/main">
          <x14:cfRule type="expression" priority="153" id="{526A72E5-A466-4E30-AE8C-A51341F51239}">
            <xm:f>BG$15='Drop down Lists'!$C$5</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BH60:BH64</xm:sqref>
        </x14:conditionalFormatting>
        <x14:conditionalFormatting xmlns:xm="http://schemas.microsoft.com/office/excel/2006/main">
          <x14:cfRule type="expression" priority="152" id="{605352FB-3E95-454E-87E6-337351877BA7}">
            <xm:f>BG$15='Drop down Lists'!$C$2</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BG43:BG49 BG37</xm:sqref>
        </x14:conditionalFormatting>
        <x14:conditionalFormatting xmlns:xm="http://schemas.microsoft.com/office/excel/2006/main">
          <x14:cfRule type="expression" priority="151" stopIfTrue="1" id="{75C9C176-0CE2-4F37-B7DF-5543748ED131}">
            <xm:f>BG$15='Drop down Lists'!$C$8</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BG43:BG49 BG60:BG62 BG73:BG78 BG65:BG68</xm:sqref>
        </x14:conditionalFormatting>
        <x14:conditionalFormatting xmlns:xm="http://schemas.microsoft.com/office/excel/2006/main">
          <x14:cfRule type="expression" priority="150" id="{DC321340-A66E-40EF-A809-0F962BC435A7}">
            <xm:f>BG$15='Drop down Lists'!$C$8</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BH43:BH49 BH60:BH62 BH73:BH78 BH65:BH68</xm:sqref>
        </x14:conditionalFormatting>
        <x14:conditionalFormatting xmlns:xm="http://schemas.microsoft.com/office/excel/2006/main">
          <x14:cfRule type="expression" priority="149" id="{AD92DA35-3A76-44B4-BAE4-768DC2298F06}">
            <xm:f>BG$15='Drop down Lists'!$C$8</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BG37</xm:sqref>
        </x14:conditionalFormatting>
        <x14:conditionalFormatting xmlns:xm="http://schemas.microsoft.com/office/excel/2006/main">
          <x14:cfRule type="expression" priority="148" id="{6E943D24-3FE6-417B-90FA-E7D7E5C5DADC}">
            <xm:f>BG$15='Drop down Lists'!$C$8</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BH37</xm:sqref>
        </x14:conditionalFormatting>
        <x14:conditionalFormatting xmlns:xm="http://schemas.microsoft.com/office/excel/2006/main">
          <x14:cfRule type="expression" priority="147" id="{BA19B007-2312-4CD5-9F9E-F418CBC16E76}">
            <xm:f>BG$15='Drop down Lists'!$C$8</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BG41:BH41</xm:sqref>
        </x14:conditionalFormatting>
        <x14:conditionalFormatting xmlns:xm="http://schemas.microsoft.com/office/excel/2006/main">
          <x14:cfRule type="expression" priority="146" id="{20E0988B-CBB9-4095-9AE4-79D8DD768A36}">
            <xm:f>BG$15='Drop down Lists'!$C$6</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BH63:BH64</xm:sqref>
        </x14:conditionalFormatting>
        <x14:conditionalFormatting xmlns:xm="http://schemas.microsoft.com/office/excel/2006/main">
          <x14:cfRule type="expression" priority="145" id="{695FA2E4-AE28-404F-86A5-838472029CBF}">
            <xm:f>BG$15='Drop down Lists'!$C$6</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BG63:BG64</xm:sqref>
        </x14:conditionalFormatting>
        <x14:conditionalFormatting xmlns:xm="http://schemas.microsoft.com/office/excel/2006/main">
          <x14:cfRule type="expression" priority="142" id="{7DD5EE42-719A-4A40-AB85-9A67C785D808}">
            <xm:f>BG$15='Drop down Lists'!$C$7</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14:cfRule type="expression" priority="143" id="{966A7EAB-0BED-4FCE-928E-CC2F7324E26C}">
            <xm:f>BG$15='Drop down Lists'!$C$6</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14:cfRule type="expression" priority="144" id="{39522756-38F9-461D-8EE4-DBBD5A0CDEA2}">
            <xm:f>BG$15='Drop down Lists'!$C$5</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BG48:BG49</xm:sqref>
        </x14:conditionalFormatting>
        <x14:conditionalFormatting xmlns:xm="http://schemas.microsoft.com/office/excel/2006/main">
          <x14:cfRule type="expression" priority="140" id="{5A3BDE4C-42D6-43CF-8070-97A1E0AC1433}">
            <xm:f>BH$60='Drop down Lists'!$F$3</xm:f>
            <x14:dxf>
              <font>
                <color rgb="FF001E46"/>
              </font>
              <fill>
                <patternFill>
                  <bgColor rgb="FFB9D9EB"/>
                </patternFill>
              </fill>
            </x14:dxf>
          </x14:cfRule>
          <xm:sqref>BH62</xm:sqref>
        </x14:conditionalFormatting>
        <x14:conditionalFormatting xmlns:xm="http://schemas.microsoft.com/office/excel/2006/main">
          <x14:cfRule type="expression" priority="200" id="{FB661B00-6C83-4566-9C23-6D4155252B29}">
            <xm:f>BH$76='Drop down Lists'!$F$3</xm:f>
            <x14:dxf>
              <font>
                <b/>
                <i val="0"/>
                <color rgb="FF001E46"/>
              </font>
              <fill>
                <patternFill>
                  <bgColor rgb="FFB9D9EB"/>
                </patternFill>
              </fill>
              <border>
                <left style="thin">
                  <color auto="1"/>
                </left>
                <right style="thin">
                  <color auto="1"/>
                </right>
                <top style="thin">
                  <color auto="1"/>
                </top>
                <bottom style="thin">
                  <color auto="1"/>
                </bottom>
                <vertical/>
                <horizontal/>
              </border>
            </x14:dxf>
          </x14:cfRule>
          <x14:cfRule type="expression" priority="201" id="{E95EBB38-E03A-42D4-BF8B-5C88F0BA65F3}">
            <xm:f>BH$15='Drop down Lists'!$C$7</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BH78</xm:sqref>
        </x14:conditionalFormatting>
        <x14:conditionalFormatting xmlns:xm="http://schemas.microsoft.com/office/excel/2006/main">
          <x14:cfRule type="expression" priority="122" stopIfTrue="1" id="{1D764CFE-AB37-4799-A651-F299A023092F}">
            <xm:f>BJ$15='Drop down Lists'!$C$2</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BJ22:BK27 BJ18:BK20 BK37 BJ40:BK42 BJ29:BK33 BK69:BK78 BK53:BK65</xm:sqref>
        </x14:conditionalFormatting>
        <x14:conditionalFormatting xmlns:xm="http://schemas.microsoft.com/office/excel/2006/main">
          <x14:cfRule type="expression" priority="123" id="{908796B2-C7B3-4939-AA17-7AE409613D8D}">
            <xm:f>BJ$15='Drop down Lists'!$C$3</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BK65 BK69:BK78</xm:sqref>
        </x14:conditionalFormatting>
        <x14:conditionalFormatting xmlns:xm="http://schemas.microsoft.com/office/excel/2006/main">
          <x14:cfRule type="expression" priority="118" id="{A535C37C-5DD9-4091-B837-B3CA288E8E24}">
            <xm:f>BJ$15='Drop down Lists'!$C$6</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BJ22:BK22 BJ40:BK42 BK56:BK59 BK65:BK78</xm:sqref>
        </x14:conditionalFormatting>
        <x14:conditionalFormatting xmlns:xm="http://schemas.microsoft.com/office/excel/2006/main">
          <x14:cfRule type="expression" priority="120" id="{0A884754-15C8-49E6-9C0A-A3CBCAA551BA}">
            <xm:f>BJ$15='Drop down Lists'!$C$2</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BK43</xm:sqref>
        </x14:conditionalFormatting>
        <x14:conditionalFormatting xmlns:xm="http://schemas.microsoft.com/office/excel/2006/main">
          <x14:cfRule type="expression" priority="119" id="{DA4461B6-D25E-4827-959B-1B37F4241C7A}">
            <xm:f>BJ$15='Drop down Lists'!$C$6</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BK43 BK46:BK49</xm:sqref>
        </x14:conditionalFormatting>
        <x14:conditionalFormatting xmlns:xm="http://schemas.microsoft.com/office/excel/2006/main">
          <x14:cfRule type="expression" priority="121" stopIfTrue="1" id="{8074A883-7EA8-4E50-BE35-6EF69FFC1B2E}">
            <xm:f>BJ$15='Drop down Lists'!$C$2</xm:f>
            <x14:dxf>
              <font>
                <color rgb="FF001E46"/>
              </font>
              <fill>
                <patternFill>
                  <bgColor rgb="FF001E46"/>
                </patternFill>
              </fill>
              <border>
                <left style="thin">
                  <color rgb="FF001E46"/>
                </left>
                <right style="thin">
                  <color rgb="FF001E46"/>
                </right>
                <top style="thin">
                  <color rgb="FF001E46"/>
                </top>
                <bottom style="thin">
                  <color rgb="FF001E46"/>
                </bottom>
              </border>
            </x14:dxf>
          </x14:cfRule>
          <xm:sqref>BK37 BK69:BK78 BK53:BK65</xm:sqref>
        </x14:conditionalFormatting>
        <x14:conditionalFormatting xmlns:xm="http://schemas.microsoft.com/office/excel/2006/main">
          <x14:cfRule type="expression" priority="117" id="{74071E26-EC16-493E-81B3-C91A1867B0ED}">
            <xm:f>BJ$15='Drop down Lists'!$C$2</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BK46:BK49</xm:sqref>
        </x14:conditionalFormatting>
        <x14:conditionalFormatting xmlns:xm="http://schemas.microsoft.com/office/excel/2006/main">
          <x14:cfRule type="expression" priority="116" stopIfTrue="1" id="{135E47EA-2D0D-4EC0-B1B0-E3C0E9DB7683}">
            <xm:f>BK$76='Drop down Lists'!$F$3</xm:f>
            <x14:dxf>
              <font>
                <b val="0"/>
                <i val="0"/>
                <color rgb="FF001E46"/>
              </font>
              <fill>
                <patternFill>
                  <bgColor rgb="FFB9D9EB"/>
                </patternFill>
              </fill>
              <border>
                <left style="thin">
                  <color auto="1"/>
                </left>
                <right style="thin">
                  <color auto="1"/>
                </right>
                <top style="thin">
                  <color auto="1"/>
                </top>
                <bottom style="thin">
                  <color auto="1"/>
                </bottom>
                <vertical/>
                <horizontal/>
              </border>
            </x14:dxf>
          </x14:cfRule>
          <xm:sqref>BK77:BK78</xm:sqref>
        </x14:conditionalFormatting>
        <x14:conditionalFormatting xmlns:xm="http://schemas.microsoft.com/office/excel/2006/main">
          <x14:cfRule type="expression" priority="115" id="{719DD3BD-1FD7-4836-943F-984C07EA8BF6}">
            <xm:f>BK$73='Drop down Lists'!$F$3</xm:f>
            <x14:dxf>
              <font>
                <b val="0"/>
                <i val="0"/>
                <color rgb="FF001E46"/>
              </font>
              <fill>
                <patternFill>
                  <bgColor rgb="FFB9D9EB"/>
                </patternFill>
              </fill>
              <border>
                <left style="thin">
                  <color auto="1"/>
                </left>
                <right style="thin">
                  <color auto="1"/>
                </right>
                <top style="thin">
                  <color auto="1"/>
                </top>
                <bottom style="thin">
                  <color auto="1"/>
                </bottom>
                <vertical/>
                <horizontal/>
              </border>
            </x14:dxf>
          </x14:cfRule>
          <xm:sqref>BK74:BK75</xm:sqref>
        </x14:conditionalFormatting>
        <x14:conditionalFormatting xmlns:xm="http://schemas.microsoft.com/office/excel/2006/main">
          <x14:cfRule type="expression" priority="114" id="{1DF2BDB8-8F61-4A14-AB13-FA24B2D38E7F}">
            <xm:f>BJ$41='Drop down Lists'!$F$4</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BJ42:BK42</xm:sqref>
        </x14:conditionalFormatting>
        <x14:conditionalFormatting xmlns:xm="http://schemas.microsoft.com/office/excel/2006/main">
          <x14:cfRule type="expression" priority="113" id="{FFA17B4F-C3B2-428A-A635-8A1BCE29C613}">
            <xm:f>BJ$20='Drop down Lists'!$A$3</xm:f>
            <x14:dxf>
              <font>
                <color rgb="FF001E46"/>
              </font>
              <fill>
                <patternFill>
                  <bgColor rgb="FF001E46"/>
                </patternFill>
              </fill>
              <border>
                <left/>
                <right/>
                <top/>
                <bottom/>
                <vertical/>
                <horizontal/>
              </border>
            </x14:dxf>
          </x14:cfRule>
          <xm:sqref>BJ22:BK22</xm:sqref>
        </x14:conditionalFormatting>
        <x14:conditionalFormatting xmlns:xm="http://schemas.microsoft.com/office/excel/2006/main">
          <x14:cfRule type="expression" priority="112" id="{4139E133-1EF3-462B-A4F6-81F1F3D4C2FF}">
            <xm:f>BJ$41='Drop down Lists'!$F$3</xm:f>
            <x14:dxf>
              <font>
                <color rgb="FF001E46"/>
              </font>
              <fill>
                <patternFill>
                  <bgColor rgb="FF001E46"/>
                </patternFill>
              </fill>
              <border>
                <left/>
                <right/>
                <top/>
                <bottom/>
                <vertical/>
                <horizontal/>
              </border>
            </x14:dxf>
          </x14:cfRule>
          <xm:sqref>BK43 BK46:BK49</xm:sqref>
        </x14:conditionalFormatting>
        <x14:conditionalFormatting xmlns:xm="http://schemas.microsoft.com/office/excel/2006/main">
          <x14:cfRule type="expression" priority="111" id="{D47BC76C-FAE0-4848-93F7-3807760DDC63}">
            <xm:f>BJ$15='Drop down Lists'!$C$2</xm:f>
            <x14:dxf>
              <font>
                <color rgb="FF001E46"/>
              </font>
              <fill>
                <patternFill>
                  <bgColor rgb="FF001E46"/>
                </patternFill>
              </fill>
              <border>
                <left/>
                <right/>
                <top/>
                <bottom/>
                <vertical/>
                <horizontal/>
              </border>
            </x14:dxf>
          </x14:cfRule>
          <xm:sqref>BK44</xm:sqref>
        </x14:conditionalFormatting>
        <x14:conditionalFormatting xmlns:xm="http://schemas.microsoft.com/office/excel/2006/main">
          <x14:cfRule type="expression" priority="110" id="{FD7261A4-D1D3-4A62-8AF8-EA383B44CFE0}">
            <xm:f>BJ$41='Drop down Lists'!$F$3</xm:f>
            <x14:dxf>
              <font>
                <color rgb="FF001E46"/>
              </font>
              <fill>
                <patternFill>
                  <bgColor rgb="FF001E46"/>
                </patternFill>
              </fill>
              <border>
                <left/>
                <right/>
                <top/>
                <bottom/>
                <vertical/>
                <horizontal/>
              </border>
            </x14:dxf>
          </x14:cfRule>
          <xm:sqref>BK44</xm:sqref>
        </x14:conditionalFormatting>
        <x14:conditionalFormatting xmlns:xm="http://schemas.microsoft.com/office/excel/2006/main">
          <x14:cfRule type="expression" priority="109" id="{FF79A119-5C62-465B-915D-A1A718916D5D}">
            <xm:f>BJ$15='Drop down Lists'!$C$2</xm:f>
            <x14:dxf>
              <font>
                <color rgb="FF001E46"/>
              </font>
              <fill>
                <patternFill>
                  <bgColor rgb="FF001E46"/>
                </patternFill>
              </fill>
              <border>
                <left/>
                <right/>
                <top/>
                <bottom/>
                <vertical/>
                <horizontal/>
              </border>
            </x14:dxf>
          </x14:cfRule>
          <xm:sqref>BK45</xm:sqref>
        </x14:conditionalFormatting>
        <x14:conditionalFormatting xmlns:xm="http://schemas.microsoft.com/office/excel/2006/main">
          <x14:cfRule type="expression" priority="108" id="{7E0C94FF-A7DD-42E9-9AD7-7DF0F282750B}">
            <xm:f>BJ$15='Drop down Lists'!$C$6</xm:f>
            <x14:dxf>
              <font>
                <color rgb="FF001E46"/>
              </font>
              <fill>
                <patternFill>
                  <bgColor rgb="FF001E46"/>
                </patternFill>
              </fill>
              <border>
                <left/>
                <right/>
                <top/>
                <bottom/>
                <vertical/>
                <horizontal/>
              </border>
            </x14:dxf>
          </x14:cfRule>
          <xm:sqref>BK44:BK45</xm:sqref>
        </x14:conditionalFormatting>
        <x14:conditionalFormatting xmlns:xm="http://schemas.microsoft.com/office/excel/2006/main">
          <x14:cfRule type="expression" priority="107" id="{294FE6EF-FA4A-4C2D-8CAB-CFED30F4D6AF}">
            <xm:f>BJ$41='Drop down Lists'!$F$3</xm:f>
            <x14:dxf>
              <font>
                <color rgb="FF001E46"/>
              </font>
              <fill>
                <patternFill>
                  <bgColor rgb="FF001E46"/>
                </patternFill>
              </fill>
              <border>
                <left/>
                <right/>
                <top/>
                <bottom/>
                <vertical/>
                <horizontal/>
              </border>
            </x14:dxf>
          </x14:cfRule>
          <xm:sqref>BK45</xm:sqref>
        </x14:conditionalFormatting>
        <x14:conditionalFormatting xmlns:xm="http://schemas.microsoft.com/office/excel/2006/main">
          <x14:cfRule type="expression" priority="106" id="{090C0E64-A575-479F-8DC4-D31152A228E8}">
            <xm:f>BJ$15='Drop down Lists'!$C$2</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BK66 BJ53:BJ78</xm:sqref>
        </x14:conditionalFormatting>
        <x14:conditionalFormatting xmlns:xm="http://schemas.microsoft.com/office/excel/2006/main">
          <x14:cfRule type="expression" priority="105" id="{02F37340-D54A-4287-B5B5-3BC53DF54ABF}">
            <xm:f>BJ$15='Drop down Lists'!$C$3</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BK66</xm:sqref>
        </x14:conditionalFormatting>
        <x14:conditionalFormatting xmlns:xm="http://schemas.microsoft.com/office/excel/2006/main">
          <x14:cfRule type="expression" priority="104" id="{17536935-60DC-478D-A5EE-3A13867B11E3}">
            <xm:f>BJ$15='Drop down Lists'!$C$2</xm:f>
            <x14:dxf>
              <font>
                <color rgb="FF001E46"/>
              </font>
              <fill>
                <patternFill>
                  <bgColor rgb="FF001E46"/>
                </patternFill>
              </fill>
              <border>
                <left style="thin">
                  <color rgb="FF001E46"/>
                </left>
                <right style="thin">
                  <color rgb="FF001E46"/>
                </right>
                <top style="thin">
                  <color rgb="FF001E46"/>
                </top>
                <bottom style="thin">
                  <color rgb="FF001E46"/>
                </bottom>
              </border>
            </x14:dxf>
          </x14:cfRule>
          <xm:sqref>BK66</xm:sqref>
        </x14:conditionalFormatting>
        <x14:conditionalFormatting xmlns:xm="http://schemas.microsoft.com/office/excel/2006/main">
          <x14:cfRule type="expression" priority="103" id="{CFB40137-F269-43C9-9D3E-584F7F1D0BEA}">
            <xm:f>BK$15='Drop down Lists'!$C$2</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BK67:BK68</xm:sqref>
        </x14:conditionalFormatting>
        <x14:conditionalFormatting xmlns:xm="http://schemas.microsoft.com/office/excel/2006/main">
          <x14:cfRule type="expression" priority="102" id="{C4632E50-87DB-4305-BB87-9A5A2F00697E}">
            <xm:f>BJ$15='Drop down Lists'!$C$3</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BK67:BK68</xm:sqref>
        </x14:conditionalFormatting>
        <x14:conditionalFormatting xmlns:xm="http://schemas.microsoft.com/office/excel/2006/main">
          <x14:cfRule type="expression" priority="101" id="{06A6DC94-FE12-42E3-8F4F-AC9F1FF69CBC}">
            <xm:f>BJ$15='Drop down Lists'!$C$2</xm:f>
            <x14:dxf>
              <font>
                <color rgb="FF001E46"/>
              </font>
              <fill>
                <patternFill>
                  <bgColor rgb="FF001E46"/>
                </patternFill>
              </fill>
              <border>
                <left style="thin">
                  <color rgb="FF001E46"/>
                </left>
                <right style="thin">
                  <color rgb="FF001E46"/>
                </right>
                <top style="thin">
                  <color rgb="FF001E46"/>
                </top>
                <bottom style="thin">
                  <color rgb="FF001E46"/>
                </bottom>
              </border>
            </x14:dxf>
          </x14:cfRule>
          <xm:sqref>BK67:BK68</xm:sqref>
        </x14:conditionalFormatting>
        <x14:conditionalFormatting xmlns:xm="http://schemas.microsoft.com/office/excel/2006/main">
          <x14:cfRule type="expression" priority="100" id="{1A9BC122-6AA8-43EC-B343-A600D016EF47}">
            <xm:f>BJ$15='Drop down Lists'!$C$2</xm:f>
            <x14:dxf>
              <font>
                <color rgb="FF001E46"/>
              </font>
              <fill>
                <patternFill>
                  <bgColor rgb="FF001E46"/>
                </patternFill>
              </fill>
              <border>
                <left/>
                <right/>
                <top/>
                <bottom/>
                <vertical/>
                <horizontal/>
              </border>
            </x14:dxf>
          </x14:cfRule>
          <xm:sqref>BJ28:BK28</xm:sqref>
        </x14:conditionalFormatting>
        <x14:conditionalFormatting xmlns:xm="http://schemas.microsoft.com/office/excel/2006/main">
          <x14:cfRule type="expression" priority="124" stopIfTrue="1" id="{D149CB0A-88DB-4B8A-AEAE-BCE7EFA997A8}">
            <xm:f>BJ$15='Drop down Lists'!$C$7</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BJ22:BK22 BJ40:BK42 BJ43:BJ46 BK74:BK78 BK54:BK68</xm:sqref>
        </x14:conditionalFormatting>
        <x14:conditionalFormatting xmlns:xm="http://schemas.microsoft.com/office/excel/2006/main">
          <x14:cfRule type="expression" priority="125" id="{0A6A6D95-D4D8-4170-B374-1D760F5B025C}">
            <xm:f>BJ$15='Drop down Lists'!$C$7</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BK43 BK46:BK49 BK53:BK61</xm:sqref>
        </x14:conditionalFormatting>
        <x14:conditionalFormatting xmlns:xm="http://schemas.microsoft.com/office/excel/2006/main">
          <x14:cfRule type="expression" priority="126" id="{2FF4EA48-75AB-4710-ADB3-03ADE5F0F9A2}">
            <xm:f>BJ$15='Drop down Lists'!$C$7</xm:f>
            <x14:dxf>
              <font>
                <color rgb="FF001E46"/>
              </font>
              <fill>
                <patternFill>
                  <fgColor rgb="FF001E46"/>
                  <bgColor rgb="FF001E46"/>
                </patternFill>
              </fill>
              <border>
                <left/>
                <right/>
                <top/>
                <bottom/>
                <vertical/>
                <horizontal/>
              </border>
            </x14:dxf>
          </x14:cfRule>
          <xm:sqref>BK44</xm:sqref>
        </x14:conditionalFormatting>
        <x14:conditionalFormatting xmlns:xm="http://schemas.microsoft.com/office/excel/2006/main">
          <x14:cfRule type="expression" priority="127" id="{496A43B1-1DA8-41E2-84BA-E795977BAFEA}">
            <xm:f>BJ$15='Drop down Lists'!$C$7</xm:f>
            <x14:dxf>
              <font>
                <color rgb="FF001E46"/>
              </font>
              <fill>
                <patternFill>
                  <bgColor rgb="FF001E46"/>
                </patternFill>
              </fill>
              <border>
                <left/>
                <right/>
                <top/>
                <bottom/>
                <vertical/>
                <horizontal/>
              </border>
            </x14:dxf>
          </x14:cfRule>
          <xm:sqref>BK45</xm:sqref>
        </x14:conditionalFormatting>
        <x14:conditionalFormatting xmlns:xm="http://schemas.microsoft.com/office/excel/2006/main">
          <x14:cfRule type="expression" priority="129" id="{2AB6205A-FDE6-4FC2-B6F3-D4B84D1C6698}">
            <xm:f>BJ$15='Drop down Lists'!$C$6</xm:f>
            <x14:dxf>
              <font>
                <color rgb="FF001E46"/>
              </font>
              <fill>
                <patternFill>
                  <fgColor auto="1"/>
                  <bgColor rgb="FF001E46"/>
                </patternFill>
              </fill>
              <border>
                <left style="thin">
                  <color rgb="FF001E46"/>
                </left>
                <right style="thin">
                  <color rgb="FF001E46"/>
                </right>
                <top style="thin">
                  <color rgb="FF001E46"/>
                </top>
                <bottom style="thin">
                  <color rgb="FF001E46"/>
                </bottom>
                <vertical/>
                <horizontal/>
              </border>
            </x14:dxf>
          </x14:cfRule>
          <xm:sqref>BK56:BK59 BK65:BK78</xm:sqref>
        </x14:conditionalFormatting>
        <x14:conditionalFormatting xmlns:xm="http://schemas.microsoft.com/office/excel/2006/main">
          <x14:cfRule type="expression" priority="128" stopIfTrue="1" id="{1F483DA5-E41A-43E7-97CD-AF54FBCB1748}">
            <xm:f>BJ$15='Drop down Lists'!$C$5</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BJ40:BK42 BK69:BK70 BK73:BK78 BK53:BK65</xm:sqref>
        </x14:conditionalFormatting>
        <x14:conditionalFormatting xmlns:xm="http://schemas.microsoft.com/office/excel/2006/main">
          <x14:cfRule type="expression" priority="130" id="{F570A1B3-0B46-4BBA-953E-D76331FCB745}">
            <xm:f>BJ$15='Drop down Lists'!$C$5</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BK43 BK46:BK49 BK53:BK59</xm:sqref>
        </x14:conditionalFormatting>
        <x14:conditionalFormatting xmlns:xm="http://schemas.microsoft.com/office/excel/2006/main">
          <x14:cfRule type="expression" priority="131" id="{24FEA59A-C573-4758-B87F-3D1B2696CD61}">
            <xm:f>BJ$15='Drop down Lists'!$C$5</xm:f>
            <x14:dxf>
              <font>
                <color rgb="FF001E46"/>
              </font>
              <fill>
                <patternFill>
                  <bgColor rgb="FF001E46"/>
                </patternFill>
              </fill>
              <border>
                <left/>
                <right/>
                <top/>
                <bottom/>
                <vertical/>
                <horizontal/>
              </border>
            </x14:dxf>
          </x14:cfRule>
          <xm:sqref>BK44:BK45</xm:sqref>
        </x14:conditionalFormatting>
        <x14:conditionalFormatting xmlns:xm="http://schemas.microsoft.com/office/excel/2006/main">
          <x14:cfRule type="expression" priority="132" id="{B52C1CEF-E409-4A1E-BDE9-A63AB83F93E4}">
            <xm:f>BK$15='Drop down Lists'!$C$5</xm:f>
            <x14:dxf>
              <font>
                <color theme="6"/>
              </font>
              <fill>
                <patternFill>
                  <bgColor theme="6"/>
                </patternFill>
              </fill>
              <border>
                <left style="thin">
                  <color theme="6"/>
                </left>
                <right style="thin">
                  <color theme="6"/>
                </right>
                <top style="thin">
                  <color theme="6"/>
                </top>
                <bottom style="thin">
                  <color theme="6"/>
                </bottom>
                <vertical/>
                <horizontal/>
              </border>
            </x14:dxf>
          </x14:cfRule>
          <xm:sqref>BK78</xm:sqref>
        </x14:conditionalFormatting>
        <x14:conditionalFormatting xmlns:xm="http://schemas.microsoft.com/office/excel/2006/main">
          <x14:cfRule type="expression" priority="98" id="{B6E0E0B7-CD3A-4772-91C8-4347551CC102}">
            <xm:f>BJ$15='Drop down Lists'!$C$5</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14:cfRule type="expression" priority="99" id="{2196A77C-108D-44FC-B615-5CCEDBF59DE5}">
            <xm:f>BJ$15='Drop down Lists'!$C$6</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BJ43:BJ46</xm:sqref>
        </x14:conditionalFormatting>
        <x14:conditionalFormatting xmlns:xm="http://schemas.microsoft.com/office/excel/2006/main">
          <x14:cfRule type="expression" priority="97" id="{ADC9154E-3DFF-4AB8-8EAE-C29C31D9C01A}">
            <xm:f>BJ$15='Drop down Lists'!$C$7</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BJ53:BJ59</xm:sqref>
        </x14:conditionalFormatting>
        <x14:conditionalFormatting xmlns:xm="http://schemas.microsoft.com/office/excel/2006/main">
          <x14:cfRule type="expression" priority="95" id="{9FBF7472-52D5-4989-8B90-D0BA33199924}">
            <xm:f>BJ$15='Drop down Lists'!$C$5</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BJ53:BJ59</xm:sqref>
        </x14:conditionalFormatting>
        <x14:conditionalFormatting xmlns:xm="http://schemas.microsoft.com/office/excel/2006/main">
          <x14:cfRule type="expression" priority="96" id="{01988FB5-A48C-4945-A0EA-2FD3AD01F05D}">
            <xm:f>BJ$15='Drop down Lists'!$C$6</xm:f>
            <x14:dxf>
              <font>
                <color theme="0"/>
              </font>
              <fill>
                <patternFill>
                  <bgColor rgb="FF004B87"/>
                </patternFill>
              </fill>
              <border>
                <left style="thin">
                  <color rgb="FF001E46"/>
                </left>
                <right style="thin">
                  <color rgb="FF001E46"/>
                </right>
                <top style="thin">
                  <color rgb="FF001E46"/>
                </top>
                <bottom style="thin">
                  <color rgb="FF001E46"/>
                </bottom>
                <vertical/>
                <horizontal/>
              </border>
            </x14:dxf>
          </x14:cfRule>
          <xm:sqref>BJ53:BJ55</xm:sqref>
        </x14:conditionalFormatting>
        <x14:conditionalFormatting xmlns:xm="http://schemas.microsoft.com/office/excel/2006/main">
          <x14:cfRule type="expression" priority="94" id="{63D73A42-6979-408B-B947-B0BB085DCE35}">
            <xm:f>BJ$15='Drop down Lists'!$C$6</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BJ56:BJ59</xm:sqref>
        </x14:conditionalFormatting>
        <x14:conditionalFormatting xmlns:xm="http://schemas.microsoft.com/office/excel/2006/main">
          <x14:cfRule type="expression" priority="74" id="{44E70B8E-9FE1-492B-9E82-B04A1F52961A}">
            <xm:f>BJ$15='Drop down Lists'!$C$3</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14:cfRule type="expression" priority="93" id="{ADE0A85D-8840-430B-8EF8-9881A844DFE8}">
            <xm:f>BJ$15='Drop down Lists'!$C$6</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BJ65:BJ78</xm:sqref>
        </x14:conditionalFormatting>
        <x14:conditionalFormatting xmlns:xm="http://schemas.microsoft.com/office/excel/2006/main">
          <x14:cfRule type="expression" priority="92" id="{FCDD39E1-CE98-44C5-8DCF-7BD93A6909F5}">
            <xm:f>BJ$15='Drop down Lists'!$C$7</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BJ60:BJ61</xm:sqref>
        </x14:conditionalFormatting>
        <x14:conditionalFormatting xmlns:xm="http://schemas.microsoft.com/office/excel/2006/main">
          <x14:cfRule type="expression" priority="91" stopIfTrue="1" id="{291B9FB0-6F26-4276-84B5-8E3354982FE3}">
            <xm:f>BJ$15='Drop down Lists'!$C$7</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BJ62:BK64</xm:sqref>
        </x14:conditionalFormatting>
        <x14:conditionalFormatting xmlns:xm="http://schemas.microsoft.com/office/excel/2006/main">
          <x14:cfRule type="expression" priority="90" id="{7486D210-1A56-4F6F-8D8B-1C45C566EE89}">
            <xm:f>BJ$15='Drop down Lists'!$C$7</xm:f>
            <x14:dxf>
              <font>
                <color rgb="FF001E46"/>
              </font>
              <fill>
                <patternFill>
                  <bgColor rgb="FF001E46"/>
                </patternFill>
              </fill>
              <border>
                <left style="thin">
                  <color rgb="FF001E46"/>
                </left>
                <right style="thin">
                  <color rgb="FF001E46"/>
                </right>
                <top style="thin">
                  <color rgb="FF001E46"/>
                </top>
                <bottom style="thin">
                  <color rgb="FF001E46"/>
                </bottom>
              </border>
            </x14:dxf>
          </x14:cfRule>
          <xm:sqref>BK62:BK64</xm:sqref>
        </x14:conditionalFormatting>
        <x14:conditionalFormatting xmlns:xm="http://schemas.microsoft.com/office/excel/2006/main">
          <x14:cfRule type="expression" priority="89" id="{B668B7D8-122B-41C7-9545-BCAC5CCB59F8}">
            <xm:f>BJ$15='Drop down Lists'!$C$4</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BJ65:BK67</xm:sqref>
        </x14:conditionalFormatting>
        <x14:conditionalFormatting xmlns:xm="http://schemas.microsoft.com/office/excel/2006/main">
          <x14:cfRule type="expression" priority="88" id="{775BA9E2-3036-400D-B6B7-BC88263B54DF}">
            <xm:f>BJ$15='Drop down Lists'!$C$4</xm:f>
            <x14:dxf>
              <font>
                <color rgb="FF001E46"/>
              </font>
              <fill>
                <patternFill>
                  <bgColor rgb="FF001E46"/>
                </patternFill>
              </fill>
              <border>
                <left style="thin">
                  <color rgb="FF001E46"/>
                </left>
                <right style="thin">
                  <color rgb="FF001E46"/>
                </right>
                <top style="thin">
                  <color rgb="FF001E46"/>
                </top>
                <bottom style="thin">
                  <color rgb="FF001E46"/>
                </bottom>
              </border>
            </x14:dxf>
          </x14:cfRule>
          <xm:sqref>BK65:BK67</xm:sqref>
        </x14:conditionalFormatting>
        <x14:conditionalFormatting xmlns:xm="http://schemas.microsoft.com/office/excel/2006/main">
          <x14:cfRule type="expression" priority="87" id="{A4F5DA11-7D18-49FC-8714-52DE1E8EEBB6}">
            <xm:f>BJ$15='Drop down Lists'!$C$5</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BJ60:BJ64</xm:sqref>
        </x14:conditionalFormatting>
        <x14:conditionalFormatting xmlns:xm="http://schemas.microsoft.com/office/excel/2006/main">
          <x14:cfRule type="expression" priority="86" id="{6DDF49B9-40B6-4ED5-93B4-BCC50B2C06EC}">
            <xm:f>BJ$15='Drop down Lists'!$C$5</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BK60:BK64</xm:sqref>
        </x14:conditionalFormatting>
        <x14:conditionalFormatting xmlns:xm="http://schemas.microsoft.com/office/excel/2006/main">
          <x14:cfRule type="expression" priority="85" id="{6990ED2B-C18B-419B-B85B-DC2E9357FFDB}">
            <xm:f>BJ$15='Drop down Lists'!$C$2</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BJ43:BJ49 BJ37</xm:sqref>
        </x14:conditionalFormatting>
        <x14:conditionalFormatting xmlns:xm="http://schemas.microsoft.com/office/excel/2006/main">
          <x14:cfRule type="expression" priority="84" stopIfTrue="1" id="{D356768C-6370-43D2-A398-18477E24B0D0}">
            <xm:f>BJ$15='Drop down Lists'!$C$8</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BJ43:BJ49 BJ60:BJ62 BJ73:BJ78 BJ65:BJ68</xm:sqref>
        </x14:conditionalFormatting>
        <x14:conditionalFormatting xmlns:xm="http://schemas.microsoft.com/office/excel/2006/main">
          <x14:cfRule type="expression" priority="83" id="{B85CE991-ED8A-4FD1-8779-99F1AC0EE980}">
            <xm:f>BJ$15='Drop down Lists'!$C$8</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BK43:BK49 BK60:BK62 BK73:BK78 BK65:BK68</xm:sqref>
        </x14:conditionalFormatting>
        <x14:conditionalFormatting xmlns:xm="http://schemas.microsoft.com/office/excel/2006/main">
          <x14:cfRule type="expression" priority="82" id="{E201B4B5-6646-43D5-B6FE-79501A24D84B}">
            <xm:f>BJ$15='Drop down Lists'!$C$8</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BJ37</xm:sqref>
        </x14:conditionalFormatting>
        <x14:conditionalFormatting xmlns:xm="http://schemas.microsoft.com/office/excel/2006/main">
          <x14:cfRule type="expression" priority="81" id="{AFCF2EF3-27B5-43D5-A4D5-AA23EA151EB5}">
            <xm:f>BJ$15='Drop down Lists'!$C$8</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BK37</xm:sqref>
        </x14:conditionalFormatting>
        <x14:conditionalFormatting xmlns:xm="http://schemas.microsoft.com/office/excel/2006/main">
          <x14:cfRule type="expression" priority="80" id="{EBF71C2A-C49E-480E-B7EE-13711F582058}">
            <xm:f>BJ$15='Drop down Lists'!$C$8</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BJ41:BK41</xm:sqref>
        </x14:conditionalFormatting>
        <x14:conditionalFormatting xmlns:xm="http://schemas.microsoft.com/office/excel/2006/main">
          <x14:cfRule type="expression" priority="79" id="{76F2EF7B-9DB9-4D0C-8A1A-AAA450A6C802}">
            <xm:f>BJ$15='Drop down Lists'!$C$6</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BK63:BK64</xm:sqref>
        </x14:conditionalFormatting>
        <x14:conditionalFormatting xmlns:xm="http://schemas.microsoft.com/office/excel/2006/main">
          <x14:cfRule type="expression" priority="78" id="{0B56166F-0D11-4B84-9FC5-6DA4CB4C7D6F}">
            <xm:f>BJ$15='Drop down Lists'!$C$6</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BJ63:BJ64</xm:sqref>
        </x14:conditionalFormatting>
        <x14:conditionalFormatting xmlns:xm="http://schemas.microsoft.com/office/excel/2006/main">
          <x14:cfRule type="expression" priority="75" id="{36C3EA35-E3EC-4251-B4BD-62BFFD6D1ED8}">
            <xm:f>BJ$15='Drop down Lists'!$C$7</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14:cfRule type="expression" priority="76" id="{0CF00C5A-8D54-4AC3-81C8-7FD8216AF4F1}">
            <xm:f>BJ$15='Drop down Lists'!$C$6</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14:cfRule type="expression" priority="77" id="{1F7CE07A-91D6-40A3-805B-C0391B7F60F1}">
            <xm:f>BJ$15='Drop down Lists'!$C$5</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BJ48:BJ49</xm:sqref>
        </x14:conditionalFormatting>
        <x14:conditionalFormatting xmlns:xm="http://schemas.microsoft.com/office/excel/2006/main">
          <x14:cfRule type="expression" priority="73" id="{1C6FBF6B-ACD2-485D-8DF1-E749C74670B3}">
            <xm:f>BK$60='Drop down Lists'!$F$3</xm:f>
            <x14:dxf>
              <font>
                <color rgb="FF001E46"/>
              </font>
              <fill>
                <patternFill>
                  <bgColor rgb="FFB9D9EB"/>
                </patternFill>
              </fill>
            </x14:dxf>
          </x14:cfRule>
          <xm:sqref>BK62</xm:sqref>
        </x14:conditionalFormatting>
        <x14:conditionalFormatting xmlns:xm="http://schemas.microsoft.com/office/excel/2006/main">
          <x14:cfRule type="expression" priority="133" id="{2B7D5EFE-F2DF-4F57-80F3-EF74F064A6B3}">
            <xm:f>BK$76='Drop down Lists'!$F$3</xm:f>
            <x14:dxf>
              <font>
                <b/>
                <i val="0"/>
                <color rgb="FF001E46"/>
              </font>
              <fill>
                <patternFill>
                  <bgColor rgb="FFB9D9EB"/>
                </patternFill>
              </fill>
              <border>
                <left style="thin">
                  <color auto="1"/>
                </left>
                <right style="thin">
                  <color auto="1"/>
                </right>
                <top style="thin">
                  <color auto="1"/>
                </top>
                <bottom style="thin">
                  <color auto="1"/>
                </bottom>
                <vertical/>
                <horizontal/>
              </border>
            </x14:dxf>
          </x14:cfRule>
          <x14:cfRule type="expression" priority="134" id="{51860957-1A1B-41A9-9AEA-E4D57CC6F89A}">
            <xm:f>BK$15='Drop down Lists'!$C$7</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BK78</xm:sqref>
        </x14:conditionalFormatting>
        <x14:conditionalFormatting xmlns:xm="http://schemas.microsoft.com/office/excel/2006/main">
          <x14:cfRule type="expression" priority="55" stopIfTrue="1" id="{8E210FD0-13D9-4094-B654-979AA6E0D991}">
            <xm:f>BM$15='Drop down Lists'!$C$2</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BM22:BN27 BM18:BN20 BN37 BM40:BN42 BM29:BN33 BN69:BN78 BN53:BN65</xm:sqref>
        </x14:conditionalFormatting>
        <x14:conditionalFormatting xmlns:xm="http://schemas.microsoft.com/office/excel/2006/main">
          <x14:cfRule type="expression" priority="56" id="{2DECDFB3-BAC1-4962-83CB-D5532ED9FCBD}">
            <xm:f>BM$15='Drop down Lists'!$C$3</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BN65 BN69:BN78</xm:sqref>
        </x14:conditionalFormatting>
        <x14:conditionalFormatting xmlns:xm="http://schemas.microsoft.com/office/excel/2006/main">
          <x14:cfRule type="expression" priority="51" id="{DCE3B0FA-A4C6-4CA9-A2C1-E62B4F1C4C2E}">
            <xm:f>BM$15='Drop down Lists'!$C$6</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BM22:BN22 BM40:BN42 BN56:BN59 BN65:BN78</xm:sqref>
        </x14:conditionalFormatting>
        <x14:conditionalFormatting xmlns:xm="http://schemas.microsoft.com/office/excel/2006/main">
          <x14:cfRule type="expression" priority="53" id="{28FDDD56-FB36-4F77-91AC-7D816723FD4E}">
            <xm:f>BM$15='Drop down Lists'!$C$2</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BN43</xm:sqref>
        </x14:conditionalFormatting>
        <x14:conditionalFormatting xmlns:xm="http://schemas.microsoft.com/office/excel/2006/main">
          <x14:cfRule type="expression" priority="52" id="{040540E3-604F-436F-BFA0-5AAECF42F068}">
            <xm:f>BM$15='Drop down Lists'!$C$6</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BN43 BN46:BN49</xm:sqref>
        </x14:conditionalFormatting>
        <x14:conditionalFormatting xmlns:xm="http://schemas.microsoft.com/office/excel/2006/main">
          <x14:cfRule type="expression" priority="54" stopIfTrue="1" id="{E37E1FF6-0753-4AC8-8EDA-D5C39853D64D}">
            <xm:f>BM$15='Drop down Lists'!$C$2</xm:f>
            <x14:dxf>
              <font>
                <color rgb="FF001E46"/>
              </font>
              <fill>
                <patternFill>
                  <bgColor rgb="FF001E46"/>
                </patternFill>
              </fill>
              <border>
                <left style="thin">
                  <color rgb="FF001E46"/>
                </left>
                <right style="thin">
                  <color rgb="FF001E46"/>
                </right>
                <top style="thin">
                  <color rgb="FF001E46"/>
                </top>
                <bottom style="thin">
                  <color rgb="FF001E46"/>
                </bottom>
              </border>
            </x14:dxf>
          </x14:cfRule>
          <xm:sqref>BN37 BN69:BN78 BN53:BN65</xm:sqref>
        </x14:conditionalFormatting>
        <x14:conditionalFormatting xmlns:xm="http://schemas.microsoft.com/office/excel/2006/main">
          <x14:cfRule type="expression" priority="50" id="{C54B9603-C85E-485A-80B5-E1734CD62042}">
            <xm:f>BM$15='Drop down Lists'!$C$2</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BN46:BN49</xm:sqref>
        </x14:conditionalFormatting>
        <x14:conditionalFormatting xmlns:xm="http://schemas.microsoft.com/office/excel/2006/main">
          <x14:cfRule type="expression" priority="49" stopIfTrue="1" id="{2C63102C-CEBE-4F46-A077-5F0C3065E79E}">
            <xm:f>BN$76='Drop down Lists'!$F$3</xm:f>
            <x14:dxf>
              <font>
                <b val="0"/>
                <i val="0"/>
                <color rgb="FF001E46"/>
              </font>
              <fill>
                <patternFill>
                  <bgColor rgb="FFB9D9EB"/>
                </patternFill>
              </fill>
              <border>
                <left style="thin">
                  <color auto="1"/>
                </left>
                <right style="thin">
                  <color auto="1"/>
                </right>
                <top style="thin">
                  <color auto="1"/>
                </top>
                <bottom style="thin">
                  <color auto="1"/>
                </bottom>
                <vertical/>
                <horizontal/>
              </border>
            </x14:dxf>
          </x14:cfRule>
          <xm:sqref>BN77:BN78</xm:sqref>
        </x14:conditionalFormatting>
        <x14:conditionalFormatting xmlns:xm="http://schemas.microsoft.com/office/excel/2006/main">
          <x14:cfRule type="expression" priority="48" id="{18D48782-F04C-42E1-BC44-473624DA79E8}">
            <xm:f>BN$73='Drop down Lists'!$F$3</xm:f>
            <x14:dxf>
              <font>
                <b val="0"/>
                <i val="0"/>
                <color rgb="FF001E46"/>
              </font>
              <fill>
                <patternFill>
                  <bgColor rgb="FFB9D9EB"/>
                </patternFill>
              </fill>
              <border>
                <left style="thin">
                  <color auto="1"/>
                </left>
                <right style="thin">
                  <color auto="1"/>
                </right>
                <top style="thin">
                  <color auto="1"/>
                </top>
                <bottom style="thin">
                  <color auto="1"/>
                </bottom>
                <vertical/>
                <horizontal/>
              </border>
            </x14:dxf>
          </x14:cfRule>
          <xm:sqref>BN74:BN75</xm:sqref>
        </x14:conditionalFormatting>
        <x14:conditionalFormatting xmlns:xm="http://schemas.microsoft.com/office/excel/2006/main">
          <x14:cfRule type="expression" priority="47" id="{F73BAF4B-5405-4370-A289-C66D106A9F69}">
            <xm:f>BM$41='Drop down Lists'!$F$4</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BM42:BN42</xm:sqref>
        </x14:conditionalFormatting>
        <x14:conditionalFormatting xmlns:xm="http://schemas.microsoft.com/office/excel/2006/main">
          <x14:cfRule type="expression" priority="46" id="{DBD059A4-F04E-4A92-A042-A9FAE49EB5D8}">
            <xm:f>BM$20='Drop down Lists'!$A$3</xm:f>
            <x14:dxf>
              <font>
                <color rgb="FF001E46"/>
              </font>
              <fill>
                <patternFill>
                  <bgColor rgb="FF001E46"/>
                </patternFill>
              </fill>
              <border>
                <left/>
                <right/>
                <top/>
                <bottom/>
                <vertical/>
                <horizontal/>
              </border>
            </x14:dxf>
          </x14:cfRule>
          <xm:sqref>BM22:BN22</xm:sqref>
        </x14:conditionalFormatting>
        <x14:conditionalFormatting xmlns:xm="http://schemas.microsoft.com/office/excel/2006/main">
          <x14:cfRule type="expression" priority="45" id="{FEDDBE90-FDC7-45E6-A55F-881CDE9363E2}">
            <xm:f>BM$41='Drop down Lists'!$F$3</xm:f>
            <x14:dxf>
              <font>
                <color rgb="FF001E46"/>
              </font>
              <fill>
                <patternFill>
                  <bgColor rgb="FF001E46"/>
                </patternFill>
              </fill>
              <border>
                <left/>
                <right/>
                <top/>
                <bottom/>
                <vertical/>
                <horizontal/>
              </border>
            </x14:dxf>
          </x14:cfRule>
          <xm:sqref>BN43 BN46:BN49</xm:sqref>
        </x14:conditionalFormatting>
        <x14:conditionalFormatting xmlns:xm="http://schemas.microsoft.com/office/excel/2006/main">
          <x14:cfRule type="expression" priority="44" id="{27544B4F-E58B-4404-AFD7-0BF5F56FC79C}">
            <xm:f>BM$15='Drop down Lists'!$C$2</xm:f>
            <x14:dxf>
              <font>
                <color rgb="FF001E46"/>
              </font>
              <fill>
                <patternFill>
                  <bgColor rgb="FF001E46"/>
                </patternFill>
              </fill>
              <border>
                <left/>
                <right/>
                <top/>
                <bottom/>
                <vertical/>
                <horizontal/>
              </border>
            </x14:dxf>
          </x14:cfRule>
          <xm:sqref>BN44</xm:sqref>
        </x14:conditionalFormatting>
        <x14:conditionalFormatting xmlns:xm="http://schemas.microsoft.com/office/excel/2006/main">
          <x14:cfRule type="expression" priority="43" id="{459FC01A-CF34-473A-A007-5C12FD35AD39}">
            <xm:f>BM$41='Drop down Lists'!$F$3</xm:f>
            <x14:dxf>
              <font>
                <color rgb="FF001E46"/>
              </font>
              <fill>
                <patternFill>
                  <bgColor rgb="FF001E46"/>
                </patternFill>
              </fill>
              <border>
                <left/>
                <right/>
                <top/>
                <bottom/>
                <vertical/>
                <horizontal/>
              </border>
            </x14:dxf>
          </x14:cfRule>
          <xm:sqref>BN44</xm:sqref>
        </x14:conditionalFormatting>
        <x14:conditionalFormatting xmlns:xm="http://schemas.microsoft.com/office/excel/2006/main">
          <x14:cfRule type="expression" priority="42" id="{EFE085F3-0480-48F1-9E11-A7BE56BE2C06}">
            <xm:f>BM$15='Drop down Lists'!$C$2</xm:f>
            <x14:dxf>
              <font>
                <color rgb="FF001E46"/>
              </font>
              <fill>
                <patternFill>
                  <bgColor rgb="FF001E46"/>
                </patternFill>
              </fill>
              <border>
                <left/>
                <right/>
                <top/>
                <bottom/>
                <vertical/>
                <horizontal/>
              </border>
            </x14:dxf>
          </x14:cfRule>
          <xm:sqref>BN45</xm:sqref>
        </x14:conditionalFormatting>
        <x14:conditionalFormatting xmlns:xm="http://schemas.microsoft.com/office/excel/2006/main">
          <x14:cfRule type="expression" priority="41" id="{5B84DC5D-31AC-41D7-9175-D8AF2496BE2E}">
            <xm:f>BM$15='Drop down Lists'!$C$6</xm:f>
            <x14:dxf>
              <font>
                <color rgb="FF001E46"/>
              </font>
              <fill>
                <patternFill>
                  <bgColor rgb="FF001E46"/>
                </patternFill>
              </fill>
              <border>
                <left/>
                <right/>
                <top/>
                <bottom/>
                <vertical/>
                <horizontal/>
              </border>
            </x14:dxf>
          </x14:cfRule>
          <xm:sqref>BN44:BN45</xm:sqref>
        </x14:conditionalFormatting>
        <x14:conditionalFormatting xmlns:xm="http://schemas.microsoft.com/office/excel/2006/main">
          <x14:cfRule type="expression" priority="40" id="{061D406E-B07F-4CCB-A15A-39E5E28D5374}">
            <xm:f>BM$41='Drop down Lists'!$F$3</xm:f>
            <x14:dxf>
              <font>
                <color rgb="FF001E46"/>
              </font>
              <fill>
                <patternFill>
                  <bgColor rgb="FF001E46"/>
                </patternFill>
              </fill>
              <border>
                <left/>
                <right/>
                <top/>
                <bottom/>
                <vertical/>
                <horizontal/>
              </border>
            </x14:dxf>
          </x14:cfRule>
          <xm:sqref>BN45</xm:sqref>
        </x14:conditionalFormatting>
        <x14:conditionalFormatting xmlns:xm="http://schemas.microsoft.com/office/excel/2006/main">
          <x14:cfRule type="expression" priority="39" id="{03B77ECB-A136-43A4-87E8-95D129A764E6}">
            <xm:f>BM$15='Drop down Lists'!$C$2</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BN66 BM53:BM78</xm:sqref>
        </x14:conditionalFormatting>
        <x14:conditionalFormatting xmlns:xm="http://schemas.microsoft.com/office/excel/2006/main">
          <x14:cfRule type="expression" priority="38" id="{25D2F2B7-5AEB-4874-8217-7943BB6FAD85}">
            <xm:f>BM$15='Drop down Lists'!$C$3</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BN66</xm:sqref>
        </x14:conditionalFormatting>
        <x14:conditionalFormatting xmlns:xm="http://schemas.microsoft.com/office/excel/2006/main">
          <x14:cfRule type="expression" priority="37" id="{68AAF26C-6438-4D62-A7C0-35AFA080A93F}">
            <xm:f>BM$15='Drop down Lists'!$C$2</xm:f>
            <x14:dxf>
              <font>
                <color rgb="FF001E46"/>
              </font>
              <fill>
                <patternFill>
                  <bgColor rgb="FF001E46"/>
                </patternFill>
              </fill>
              <border>
                <left style="thin">
                  <color rgb="FF001E46"/>
                </left>
                <right style="thin">
                  <color rgb="FF001E46"/>
                </right>
                <top style="thin">
                  <color rgb="FF001E46"/>
                </top>
                <bottom style="thin">
                  <color rgb="FF001E46"/>
                </bottom>
              </border>
            </x14:dxf>
          </x14:cfRule>
          <xm:sqref>BN66</xm:sqref>
        </x14:conditionalFormatting>
        <x14:conditionalFormatting xmlns:xm="http://schemas.microsoft.com/office/excel/2006/main">
          <x14:cfRule type="expression" priority="36" id="{012CD367-3EB9-4955-9229-C8417C8B93EA}">
            <xm:f>BN$15='Drop down Lists'!$C$2</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BN67:BN68</xm:sqref>
        </x14:conditionalFormatting>
        <x14:conditionalFormatting xmlns:xm="http://schemas.microsoft.com/office/excel/2006/main">
          <x14:cfRule type="expression" priority="35" id="{CC8D3204-8FBD-410F-BF19-1F2EF894F4CD}">
            <xm:f>BM$15='Drop down Lists'!$C$3</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BN67:BN68</xm:sqref>
        </x14:conditionalFormatting>
        <x14:conditionalFormatting xmlns:xm="http://schemas.microsoft.com/office/excel/2006/main">
          <x14:cfRule type="expression" priority="34" id="{E19B778A-6C9E-497C-972A-34C07F7F727A}">
            <xm:f>BM$15='Drop down Lists'!$C$2</xm:f>
            <x14:dxf>
              <font>
                <color rgb="FF001E46"/>
              </font>
              <fill>
                <patternFill>
                  <bgColor rgb="FF001E46"/>
                </patternFill>
              </fill>
              <border>
                <left style="thin">
                  <color rgb="FF001E46"/>
                </left>
                <right style="thin">
                  <color rgb="FF001E46"/>
                </right>
                <top style="thin">
                  <color rgb="FF001E46"/>
                </top>
                <bottom style="thin">
                  <color rgb="FF001E46"/>
                </bottom>
              </border>
            </x14:dxf>
          </x14:cfRule>
          <xm:sqref>BN67:BN68</xm:sqref>
        </x14:conditionalFormatting>
        <x14:conditionalFormatting xmlns:xm="http://schemas.microsoft.com/office/excel/2006/main">
          <x14:cfRule type="expression" priority="33" id="{660C1932-79F1-4413-990D-23DC67BABDC4}">
            <xm:f>BM$15='Drop down Lists'!$C$2</xm:f>
            <x14:dxf>
              <font>
                <color rgb="FF001E46"/>
              </font>
              <fill>
                <patternFill>
                  <bgColor rgb="FF001E46"/>
                </patternFill>
              </fill>
              <border>
                <left/>
                <right/>
                <top/>
                <bottom/>
                <vertical/>
                <horizontal/>
              </border>
            </x14:dxf>
          </x14:cfRule>
          <xm:sqref>BM28:BN28</xm:sqref>
        </x14:conditionalFormatting>
        <x14:conditionalFormatting xmlns:xm="http://schemas.microsoft.com/office/excel/2006/main">
          <x14:cfRule type="expression" priority="57" stopIfTrue="1" id="{55BCD2B1-6AE0-4DD3-BC29-9D46FBF6E445}">
            <xm:f>BM$15='Drop down Lists'!$C$7</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BM22:BN22 BM40:BN42 BM43:BM46 BN74:BN78 BN54:BN68</xm:sqref>
        </x14:conditionalFormatting>
        <x14:conditionalFormatting xmlns:xm="http://schemas.microsoft.com/office/excel/2006/main">
          <x14:cfRule type="expression" priority="58" id="{6B1D0E90-AEFC-4F9C-BBC5-0428CB509D4E}">
            <xm:f>BM$15='Drop down Lists'!$C$7</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BN43 BN46:BN49 BN53:BN61</xm:sqref>
        </x14:conditionalFormatting>
        <x14:conditionalFormatting xmlns:xm="http://schemas.microsoft.com/office/excel/2006/main">
          <x14:cfRule type="expression" priority="59" id="{8472C01D-63C3-4192-B07D-4C65176C2E26}">
            <xm:f>BM$15='Drop down Lists'!$C$7</xm:f>
            <x14:dxf>
              <font>
                <color rgb="FF001E46"/>
              </font>
              <fill>
                <patternFill>
                  <fgColor rgb="FF001E46"/>
                  <bgColor rgb="FF001E46"/>
                </patternFill>
              </fill>
              <border>
                <left/>
                <right/>
                <top/>
                <bottom/>
                <vertical/>
                <horizontal/>
              </border>
            </x14:dxf>
          </x14:cfRule>
          <xm:sqref>BN44</xm:sqref>
        </x14:conditionalFormatting>
        <x14:conditionalFormatting xmlns:xm="http://schemas.microsoft.com/office/excel/2006/main">
          <x14:cfRule type="expression" priority="60" id="{F5651AFC-1E23-4658-8BB1-DC8F699DA74A}">
            <xm:f>BM$15='Drop down Lists'!$C$7</xm:f>
            <x14:dxf>
              <font>
                <color rgb="FF001E46"/>
              </font>
              <fill>
                <patternFill>
                  <bgColor rgb="FF001E46"/>
                </patternFill>
              </fill>
              <border>
                <left/>
                <right/>
                <top/>
                <bottom/>
                <vertical/>
                <horizontal/>
              </border>
            </x14:dxf>
          </x14:cfRule>
          <xm:sqref>BN45</xm:sqref>
        </x14:conditionalFormatting>
        <x14:conditionalFormatting xmlns:xm="http://schemas.microsoft.com/office/excel/2006/main">
          <x14:cfRule type="expression" priority="62" id="{04EA02DD-CB43-4CA5-BD4B-79204FF6D276}">
            <xm:f>BM$15='Drop down Lists'!$C$6</xm:f>
            <x14:dxf>
              <font>
                <color rgb="FF001E46"/>
              </font>
              <fill>
                <patternFill>
                  <fgColor auto="1"/>
                  <bgColor rgb="FF001E46"/>
                </patternFill>
              </fill>
              <border>
                <left style="thin">
                  <color rgb="FF001E46"/>
                </left>
                <right style="thin">
                  <color rgb="FF001E46"/>
                </right>
                <top style="thin">
                  <color rgb="FF001E46"/>
                </top>
                <bottom style="thin">
                  <color rgb="FF001E46"/>
                </bottom>
                <vertical/>
                <horizontal/>
              </border>
            </x14:dxf>
          </x14:cfRule>
          <xm:sqref>BN56:BN59 BN65:BN78</xm:sqref>
        </x14:conditionalFormatting>
        <x14:conditionalFormatting xmlns:xm="http://schemas.microsoft.com/office/excel/2006/main">
          <x14:cfRule type="expression" priority="61" stopIfTrue="1" id="{E6F676C8-560F-42F1-B3FB-269D3276EC43}">
            <xm:f>BM$15='Drop down Lists'!$C$5</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BM40:BN42 BN69:BN70 BN73:BN78 BN53:BN65</xm:sqref>
        </x14:conditionalFormatting>
        <x14:conditionalFormatting xmlns:xm="http://schemas.microsoft.com/office/excel/2006/main">
          <x14:cfRule type="expression" priority="63" id="{14394E18-D539-4A37-B75C-6B8F78762766}">
            <xm:f>BM$15='Drop down Lists'!$C$5</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BN43 BN46:BN49 BN53:BN59</xm:sqref>
        </x14:conditionalFormatting>
        <x14:conditionalFormatting xmlns:xm="http://schemas.microsoft.com/office/excel/2006/main">
          <x14:cfRule type="expression" priority="64" id="{4163BC6B-617E-4F76-9E27-88F5DEBE0F73}">
            <xm:f>BM$15='Drop down Lists'!$C$5</xm:f>
            <x14:dxf>
              <font>
                <color rgb="FF001E46"/>
              </font>
              <fill>
                <patternFill>
                  <bgColor rgb="FF001E46"/>
                </patternFill>
              </fill>
              <border>
                <left/>
                <right/>
                <top/>
                <bottom/>
                <vertical/>
                <horizontal/>
              </border>
            </x14:dxf>
          </x14:cfRule>
          <xm:sqref>BN44:BN45</xm:sqref>
        </x14:conditionalFormatting>
        <x14:conditionalFormatting xmlns:xm="http://schemas.microsoft.com/office/excel/2006/main">
          <x14:cfRule type="expression" priority="65" id="{AD0C665D-69A3-4AD5-85BB-75BFAFEE73D9}">
            <xm:f>BN$15='Drop down Lists'!$C$5</xm:f>
            <x14:dxf>
              <font>
                <color theme="6"/>
              </font>
              <fill>
                <patternFill>
                  <bgColor theme="6"/>
                </patternFill>
              </fill>
              <border>
                <left style="thin">
                  <color theme="6"/>
                </left>
                <right style="thin">
                  <color theme="6"/>
                </right>
                <top style="thin">
                  <color theme="6"/>
                </top>
                <bottom style="thin">
                  <color theme="6"/>
                </bottom>
                <vertical/>
                <horizontal/>
              </border>
            </x14:dxf>
          </x14:cfRule>
          <xm:sqref>BN78</xm:sqref>
        </x14:conditionalFormatting>
        <x14:conditionalFormatting xmlns:xm="http://schemas.microsoft.com/office/excel/2006/main">
          <x14:cfRule type="expression" priority="31" id="{5562A1FF-29BF-4137-BF5D-33188CB9D086}">
            <xm:f>BM$15='Drop down Lists'!$C$5</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14:cfRule type="expression" priority="32" id="{5928B774-A4A0-4C15-A741-9E5CEDF50B90}">
            <xm:f>BM$15='Drop down Lists'!$C$6</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BM43:BM46</xm:sqref>
        </x14:conditionalFormatting>
        <x14:conditionalFormatting xmlns:xm="http://schemas.microsoft.com/office/excel/2006/main">
          <x14:cfRule type="expression" priority="30" id="{EC7C48C2-1A85-4996-9905-0430ECEBCF6B}">
            <xm:f>BM$15='Drop down Lists'!$C$7</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BM53:BM59</xm:sqref>
        </x14:conditionalFormatting>
        <x14:conditionalFormatting xmlns:xm="http://schemas.microsoft.com/office/excel/2006/main">
          <x14:cfRule type="expression" priority="28" id="{6111B606-1BA9-4AFB-A73C-AA9EFFD95824}">
            <xm:f>BM$15='Drop down Lists'!$C$5</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BM53:BM59</xm:sqref>
        </x14:conditionalFormatting>
        <x14:conditionalFormatting xmlns:xm="http://schemas.microsoft.com/office/excel/2006/main">
          <x14:cfRule type="expression" priority="29" id="{219D7CF2-32D3-4CC6-8693-4555010ED4CC}">
            <xm:f>BM$15='Drop down Lists'!$C$6</xm:f>
            <x14:dxf>
              <font>
                <color theme="0"/>
              </font>
              <fill>
                <patternFill>
                  <bgColor rgb="FF004B87"/>
                </patternFill>
              </fill>
              <border>
                <left style="thin">
                  <color rgb="FF001E46"/>
                </left>
                <right style="thin">
                  <color rgb="FF001E46"/>
                </right>
                <top style="thin">
                  <color rgb="FF001E46"/>
                </top>
                <bottom style="thin">
                  <color rgb="FF001E46"/>
                </bottom>
                <vertical/>
                <horizontal/>
              </border>
            </x14:dxf>
          </x14:cfRule>
          <xm:sqref>BM53:BM55</xm:sqref>
        </x14:conditionalFormatting>
        <x14:conditionalFormatting xmlns:xm="http://schemas.microsoft.com/office/excel/2006/main">
          <x14:cfRule type="expression" priority="27" id="{F4C34CC0-9B40-4D88-A451-60698D16E422}">
            <xm:f>BM$15='Drop down Lists'!$C$6</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BM56:BM59</xm:sqref>
        </x14:conditionalFormatting>
        <x14:conditionalFormatting xmlns:xm="http://schemas.microsoft.com/office/excel/2006/main">
          <x14:cfRule type="expression" priority="7" id="{F069AE98-4E08-408A-A7B4-3FED9AAD3C73}">
            <xm:f>BM$15='Drop down Lists'!$C$3</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14:cfRule type="expression" priority="26" id="{CA1A9E13-9A9F-4D49-B672-324CF18A27B0}">
            <xm:f>BM$15='Drop down Lists'!$C$6</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BM65:BM78</xm:sqref>
        </x14:conditionalFormatting>
        <x14:conditionalFormatting xmlns:xm="http://schemas.microsoft.com/office/excel/2006/main">
          <x14:cfRule type="expression" priority="25" id="{A09C73F0-6B6B-41ED-BBAB-0A7517627ABC}">
            <xm:f>BM$15='Drop down Lists'!$C$7</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BM60:BM61</xm:sqref>
        </x14:conditionalFormatting>
        <x14:conditionalFormatting xmlns:xm="http://schemas.microsoft.com/office/excel/2006/main">
          <x14:cfRule type="expression" priority="24" stopIfTrue="1" id="{D799179D-06BC-486C-B8F1-E4E8C9F32444}">
            <xm:f>BM$15='Drop down Lists'!$C$7</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BM62:BN64</xm:sqref>
        </x14:conditionalFormatting>
        <x14:conditionalFormatting xmlns:xm="http://schemas.microsoft.com/office/excel/2006/main">
          <x14:cfRule type="expression" priority="23" id="{F31C8CEC-A406-4910-9A28-7A6ADD872803}">
            <xm:f>BM$15='Drop down Lists'!$C$7</xm:f>
            <x14:dxf>
              <font>
                <color rgb="FF001E46"/>
              </font>
              <fill>
                <patternFill>
                  <bgColor rgb="FF001E46"/>
                </patternFill>
              </fill>
              <border>
                <left style="thin">
                  <color rgb="FF001E46"/>
                </left>
                <right style="thin">
                  <color rgb="FF001E46"/>
                </right>
                <top style="thin">
                  <color rgb="FF001E46"/>
                </top>
                <bottom style="thin">
                  <color rgb="FF001E46"/>
                </bottom>
              </border>
            </x14:dxf>
          </x14:cfRule>
          <xm:sqref>BN62:BN64</xm:sqref>
        </x14:conditionalFormatting>
        <x14:conditionalFormatting xmlns:xm="http://schemas.microsoft.com/office/excel/2006/main">
          <x14:cfRule type="expression" priority="22" id="{A9C2ACA2-912C-4E5C-BD3E-F1834ED89448}">
            <xm:f>BM$15='Drop down Lists'!$C$4</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BM65:BN67</xm:sqref>
        </x14:conditionalFormatting>
        <x14:conditionalFormatting xmlns:xm="http://schemas.microsoft.com/office/excel/2006/main">
          <x14:cfRule type="expression" priority="21" id="{8DAC3FD4-45AE-4C24-8A0D-4D682B2E1275}">
            <xm:f>BM$15='Drop down Lists'!$C$4</xm:f>
            <x14:dxf>
              <font>
                <color rgb="FF001E46"/>
              </font>
              <fill>
                <patternFill>
                  <bgColor rgb="FF001E46"/>
                </patternFill>
              </fill>
              <border>
                <left style="thin">
                  <color rgb="FF001E46"/>
                </left>
                <right style="thin">
                  <color rgb="FF001E46"/>
                </right>
                <top style="thin">
                  <color rgb="FF001E46"/>
                </top>
                <bottom style="thin">
                  <color rgb="FF001E46"/>
                </bottom>
              </border>
            </x14:dxf>
          </x14:cfRule>
          <xm:sqref>BN65:BN67</xm:sqref>
        </x14:conditionalFormatting>
        <x14:conditionalFormatting xmlns:xm="http://schemas.microsoft.com/office/excel/2006/main">
          <x14:cfRule type="expression" priority="20" id="{9578D7F6-F17A-4E4A-A961-ED9D1638F492}">
            <xm:f>BM$15='Drop down Lists'!$C$5</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BM60:BM64</xm:sqref>
        </x14:conditionalFormatting>
        <x14:conditionalFormatting xmlns:xm="http://schemas.microsoft.com/office/excel/2006/main">
          <x14:cfRule type="expression" priority="19" id="{01F89E28-8DE6-4148-885E-A99E79E35373}">
            <xm:f>BM$15='Drop down Lists'!$C$5</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BN60:BN64</xm:sqref>
        </x14:conditionalFormatting>
        <x14:conditionalFormatting xmlns:xm="http://schemas.microsoft.com/office/excel/2006/main">
          <x14:cfRule type="expression" priority="18" id="{B827648E-9206-47EE-9BCD-3342CB2FB9F4}">
            <xm:f>BM$15='Drop down Lists'!$C$2</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BM43:BM49 BM37</xm:sqref>
        </x14:conditionalFormatting>
        <x14:conditionalFormatting xmlns:xm="http://schemas.microsoft.com/office/excel/2006/main">
          <x14:cfRule type="expression" priority="17" stopIfTrue="1" id="{569875FD-7F5A-425C-B976-C4B47923280E}">
            <xm:f>BM$15='Drop down Lists'!$C$8</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BM43:BM49 BM60:BM62 BM73:BM78 BM65:BM68</xm:sqref>
        </x14:conditionalFormatting>
        <x14:conditionalFormatting xmlns:xm="http://schemas.microsoft.com/office/excel/2006/main">
          <x14:cfRule type="expression" priority="16" id="{48995C8D-3E8F-4247-AD3D-47FD54DD1444}">
            <xm:f>BM$15='Drop down Lists'!$C$8</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BN43:BN49 BN60:BN62 BN73:BN78 BN65:BN68</xm:sqref>
        </x14:conditionalFormatting>
        <x14:conditionalFormatting xmlns:xm="http://schemas.microsoft.com/office/excel/2006/main">
          <x14:cfRule type="expression" priority="15" id="{FA47CB25-CEEB-43DA-8CFC-EA784D309B3F}">
            <xm:f>BM$15='Drop down Lists'!$C$8</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BM37</xm:sqref>
        </x14:conditionalFormatting>
        <x14:conditionalFormatting xmlns:xm="http://schemas.microsoft.com/office/excel/2006/main">
          <x14:cfRule type="expression" priority="14" id="{0D067CFE-FD30-454C-A886-5DEB8690A9C3}">
            <xm:f>BM$15='Drop down Lists'!$C$8</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BN37</xm:sqref>
        </x14:conditionalFormatting>
        <x14:conditionalFormatting xmlns:xm="http://schemas.microsoft.com/office/excel/2006/main">
          <x14:cfRule type="expression" priority="13" id="{3C4B264E-EFA6-4929-81B4-22C6184B8C2F}">
            <xm:f>BM$15='Drop down Lists'!$C$8</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BM41:BN41</xm:sqref>
        </x14:conditionalFormatting>
        <x14:conditionalFormatting xmlns:xm="http://schemas.microsoft.com/office/excel/2006/main">
          <x14:cfRule type="expression" priority="12" id="{615DDAA0-6743-4C30-A83C-3AD8D066F03C}">
            <xm:f>BM$15='Drop down Lists'!$C$6</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BN63:BN64</xm:sqref>
        </x14:conditionalFormatting>
        <x14:conditionalFormatting xmlns:xm="http://schemas.microsoft.com/office/excel/2006/main">
          <x14:cfRule type="expression" priority="11" id="{E0699CED-EA34-44A5-8D8E-B764C2C6185A}">
            <xm:f>BM$15='Drop down Lists'!$C$6</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BM63:BM64</xm:sqref>
        </x14:conditionalFormatting>
        <x14:conditionalFormatting xmlns:xm="http://schemas.microsoft.com/office/excel/2006/main">
          <x14:cfRule type="expression" priority="8" id="{1FF264C2-7F7E-4B27-8F62-EBA62C584EAE}">
            <xm:f>BM$15='Drop down Lists'!$C$7</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14:cfRule type="expression" priority="9" id="{7B0AF79A-C3FD-465C-B342-F8F4745AEE10}">
            <xm:f>BM$15='Drop down Lists'!$C$6</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14:cfRule type="expression" priority="10" id="{134808E2-D90A-4C4A-94F3-A98016F02A1E}">
            <xm:f>BM$15='Drop down Lists'!$C$5</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BM48:BM49</xm:sqref>
        </x14:conditionalFormatting>
        <x14:conditionalFormatting xmlns:xm="http://schemas.microsoft.com/office/excel/2006/main">
          <x14:cfRule type="expression" priority="6" id="{D3CC748A-FEAF-4404-A9B0-B6BF480015C7}">
            <xm:f>BN$60='Drop down Lists'!$F$3</xm:f>
            <x14:dxf>
              <font>
                <color rgb="FF001E46"/>
              </font>
              <fill>
                <patternFill>
                  <bgColor rgb="FFB9D9EB"/>
                </patternFill>
              </fill>
            </x14:dxf>
          </x14:cfRule>
          <xm:sqref>BN62</xm:sqref>
        </x14:conditionalFormatting>
        <x14:conditionalFormatting xmlns:xm="http://schemas.microsoft.com/office/excel/2006/main">
          <x14:cfRule type="expression" priority="66" id="{4F5AB778-23B9-42A5-BD00-763618CF0230}">
            <xm:f>BN$76='Drop down Lists'!$F$3</xm:f>
            <x14:dxf>
              <font>
                <b/>
                <i val="0"/>
                <color rgb="FF001E46"/>
              </font>
              <fill>
                <patternFill>
                  <bgColor rgb="FFB9D9EB"/>
                </patternFill>
              </fill>
              <border>
                <left style="thin">
                  <color auto="1"/>
                </left>
                <right style="thin">
                  <color auto="1"/>
                </right>
                <top style="thin">
                  <color auto="1"/>
                </top>
                <bottom style="thin">
                  <color auto="1"/>
                </bottom>
                <vertical/>
                <horizontal/>
              </border>
            </x14:dxf>
          </x14:cfRule>
          <x14:cfRule type="expression" priority="67" id="{E5208B3F-FA9F-4F19-8473-857DC4406917}">
            <xm:f>BN$15='Drop down Lists'!$C$7</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BN78</xm:sqref>
        </x14:conditionalFormatting>
      </x14:conditionalFormattings>
    </ext>
    <ext xmlns:x14="http://schemas.microsoft.com/office/spreadsheetml/2009/9/main" uri="{CCE6A557-97BC-4b89-ADB6-D9C93CAAB3DF}">
      <x14:dataValidations xmlns:xm="http://schemas.microsoft.com/office/excel/2006/main" count="17">
        <x14:dataValidation type="list" allowBlank="1" showInputMessage="1" showErrorMessage="1" xr:uid="{29448E28-7C83-4AA7-8380-5F41410D2284}">
          <x14:formula1>
            <xm:f>'Drop down Lists'!$F$2:$F$4</xm:f>
          </x14:formula1>
          <xm:sqref>AO41:AP41 H41:I41 I60 I76 I73 AF41:AG41 AG60 AG76 AG73 AG46 AP60 AP76 AP73 I46 I48 AI41:AJ41 AJ60 AJ76 AJ73 AJ46 AL41:AM41 AM60 AM76 AM73 AM46 AR41:AS41 AS60 AS76 AS73 AS46 AU41:AV41 AV60 AV76 AV73 AV46 AX41:AY41 AY60 AY76 AY73 AY46 BA41:BB41 BB60 BB76 BB73 BB46 BD41:BE41 BE60 BE76 BE73 BE46 BG41:BH41 BH60 BH76 BH73 BH46 BJ41:BK41 BK60 BK76 BK73 BK46 K41:L41 L60 L76 L73 L46 N41:O41 O60 O76 O73 O46 Q41:R41 R60 R76 R73 R46 T41:U41 U60 U76 U73 U46 Z41:AA41 AA60 AA76 AA73 AA46 W41:X41 X60 X76 X73 X46 AC41:AD41 AD60 AD76 AD73 AD46 AP46 AS48 AV48 AY48 BB48 BE48 BH48 BK48 L48 O48 R48 U48 AA48 X48 AD48 AG48 AJ48 AM48 AP48 BM41:BN41 BN60 BN76 BN73 BN46 BN48</xm:sqref>
        </x14:dataValidation>
        <x14:dataValidation type="list" allowBlank="1" showInputMessage="1" showErrorMessage="1" xr:uid="{816E2C7E-1298-4555-99A2-4508DE004AAE}">
          <x14:formula1>
            <xm:f>'Drop down Lists'!$A$2:$A$4</xm:f>
          </x14:formula1>
          <xm:sqref>H20:I20 AF20:AG20 AO20:AP20 AI20:AJ20 AL20:AM20 AR20:AS20 AU20:AV20 AX20:AY20 BA20:BB20 BD20:BE20 BG20:BH20 BJ20:BK20 K20:L20 N20:O20 Q20:R20 T20:U20 Z20:AA20 W20:X20 AC20:AD20 BM20:BN20</xm:sqref>
        </x14:dataValidation>
        <x14:dataValidation type="list" allowBlank="1" showInputMessage="1" showErrorMessage="1" xr:uid="{213679FF-D145-4888-9887-39C1DEE30510}">
          <x14:formula1>
            <xm:f>'Drop down Lists'!$AG$2:$AG$6</xm:f>
          </x14:formula1>
          <xm:sqref>BH54 I54 BH57 AD54 AD57 X54 X57 AA54 AA57 U54 U57 R54 R57 O54 O57 L54 L57 BK54 BK57 AG54 I57 BE54 BE57 BB54 BB57 AY54 AY57 AV54 AV57 AS54 AS57 AM54 AM57 AJ54 AJ57 AP54 AP57 AG57 BN54 BN57</xm:sqref>
        </x14:dataValidation>
        <x14:dataValidation type="list" allowBlank="1" showInputMessage="1" showErrorMessage="1" xr:uid="{2C6F9DB7-5BD1-4ED2-971C-8DFD02C274EB}">
          <x14:formula1>
            <xm:f>'Drop down Lists'!$U$2:$U$4</xm:f>
          </x14:formula1>
          <xm:sqref>I56 BH56 AD56 X56 AA56 U56 R56 O56 L56 BK56 AG56 BE56 BB56 AY56 AV56 AS56 AM56 AJ56 AP56 BN56</xm:sqref>
        </x14:dataValidation>
        <x14:dataValidation type="list" allowBlank="1" showInputMessage="1" showErrorMessage="1" xr:uid="{B6958FB0-B507-480C-9B68-FD54178648AB}">
          <x14:formula1>
            <xm:f>'Drop down Lists'!$AH$2:$AH$5</xm:f>
          </x14:formula1>
          <xm:sqref>I59 BH59 BH70 AD59 AD70 X59 X70 AA59 AA70 U59 U70 R59 R70 O59 O70 L59 L70 BK59 BK70 AG59 AG70 BE59 BE70 BB59 BB70 AY59 AY70 AV59 AV70 AS59 AS70 AM59 AM70 AJ59 AJ70 AP59 AP70 I70 BN59 BN70</xm:sqref>
        </x14:dataValidation>
        <x14:dataValidation type="list" allowBlank="1" showInputMessage="1" showErrorMessage="1" xr:uid="{60E2FC7A-E348-46A8-9E2B-52D3D3A7485D}">
          <x14:formula1>
            <xm:f>'Drop down Lists'!$BC$2:$BC$5</xm:f>
          </x14:formula1>
          <xm:sqref>I37 BH37 AP37 AJ37 AM37 AS37 AV37 AY37 BB37 BE37 AG37 BK37 L37 O37 R37 U37 AA37 X37 AD37 BN37</xm:sqref>
        </x14:dataValidation>
        <x14:dataValidation type="list" allowBlank="1" showInputMessage="1" showErrorMessage="1" xr:uid="{F77A9038-89A3-487C-A344-AA8767A1D8FC}">
          <x14:formula1>
            <xm:f>'Drop down Lists'!$X$2:$X$5</xm:f>
          </x14:formula1>
          <xm:sqref>I58 BH58 AD58 X58 AA58 U58 R58 O58 L58 BK58 AG58 BE58 BB58 AY58 AV58 AS58 AM58 AJ58 AP58 BN58</xm:sqref>
        </x14:dataValidation>
        <x14:dataValidation type="list" allowBlank="1" showInputMessage="1" showErrorMessage="1" xr:uid="{BB693AAA-B745-4671-862D-FA0D7A333A04}">
          <x14:formula1>
            <xm:f>'Drop down Lists'!$AZ$2:$AZ$4</xm:f>
          </x14:formula1>
          <xm:sqref>BB78 BH78 BH62 I78 AP78 AP62 AJ78 AJ62 AM78 AM62 AS78 AS62 AV78 AV62 AY78 AY62 I62 BB62 BE78 BE62 AG78 AG62 BK78 BK62 L78 L62 O78 O62 R78 R62 U78 U62 AA78 AA62 X78 X62 AD78 AD62 BN78 BN62</xm:sqref>
        </x14:dataValidation>
        <x14:dataValidation type="list" allowBlank="1" showInputMessage="1" showErrorMessage="1" xr:uid="{E2D302FC-6ED0-4AEC-A1DB-F0CAA007030A}">
          <x14:formula1>
            <xm:f>'Drop down Lists'!$C$2:$C$8</xm:f>
          </x14:formula1>
          <xm:sqref>H15:I15 BD15:BE15 BG15:BH15 BJ15:BK15 K15:L15 N15:O15 Q15:R15 T15:U15 W15:X15 Z15:AA15 AC15:AD15 AF15:AG15 AI15:AJ15 AL15:AM15 AO15:AP15 AR15:AS15 AU15:AV15 AX15:AY15 BA15:BB15 BM15:BN15</xm:sqref>
        </x14:dataValidation>
        <x14:dataValidation type="list" allowBlank="1" showInputMessage="1" showErrorMessage="1" xr:uid="{58287498-19A1-419F-9E07-0BCE210C2621}">
          <x14:formula1>
            <xm:f>'Drop down Lists'!$L$2:$L$39</xm:f>
          </x14:formula1>
          <xm:sqref>BH63 BE63 I63 BK63 L63 O63 R63 U63 X63 AA63 AD63 AG63 AJ63 AM63 AP63 AS63 AV63 AY63 BB63 BN63</xm:sqref>
        </x14:dataValidation>
        <x14:dataValidation type="list" allowBlank="1" showInputMessage="1" showErrorMessage="1" xr:uid="{1E3BBD43-CCA1-4304-87AF-30786271A91F}">
          <x14:formula1>
            <xm:f>'Drop down Lists'!$P$2:$P$7</xm:f>
          </x14:formula1>
          <xm:sqref>I64 BK64 L64 O64 R64 U64 X64 AA64 AD64 AG64 AJ64 AM64 AP64 AS64 AV64 AY64 BB64 BE64 BH64 BN64</xm:sqref>
        </x14:dataValidation>
        <x14:dataValidation type="list" allowBlank="1" showInputMessage="1" showErrorMessage="1" xr:uid="{C871097F-5AC4-4BFE-B376-676B550DC0E7}">
          <x14:formula1>
            <xm:f>IF(MID(I53,10,5)="Quick",'Drop down Lists'!$N$3:$N$4,IF(MID(I53,10,3)="Sil",'Drop down Lists'!$O$3:$O$4,""))</xm:f>
          </x14:formula1>
          <xm:sqref>I55 BK55 L55 O55 R55 U55 X55 AA55 AD55 AG55 AJ55 AM55 AP55 AS55 AV55 AY55 BB55 BE55 BH55 BN55</xm:sqref>
        </x14:dataValidation>
        <x14:dataValidation type="list" allowBlank="1" showInputMessage="1" showErrorMessage="1" xr:uid="{D131CBC9-8EA0-43EB-86E2-BAF8E7AA51BC}">
          <x14:formula1>
            <xm:f>IF(H$15='Drop down Lists'!$C$7,'Drop down Lists'!$AD$2:$AD$4,'Drop down Lists'!$AM$2:$AM$4)</xm:f>
          </x14:formula1>
          <xm:sqref>I65 BB65 AJ65 AG65 AD65 X65 AA65 U65 R65 O65 L65 BK65 BH65 BE65 AP65 AY65 AV65 AS65 AM65 BN65</xm:sqref>
        </x14:dataValidation>
        <x14:dataValidation type="list" allowBlank="1" showInputMessage="1" showErrorMessage="1" xr:uid="{6C64CC8F-1112-4FD3-B195-58BD3F035C65}">
          <x14:formula1>
            <xm:f>IF(H$15='Drop down Lists'!$C$7,'Drop down Lists'!$AQ$18:$AQ$19,'Drop down Lists'!$AQ$2:$AQ$3)</xm:f>
          </x14:formula1>
          <xm:sqref>I69 BB69 AP69 AJ69 AM69 AS69 AV69 AY69 AG69 BE69 BH69 BK69 L69 O69 R69 U69 AA69 X69 AD69 BN69</xm:sqref>
        </x14:dataValidation>
        <x14:dataValidation type="list" allowBlank="1" showInputMessage="1" showErrorMessage="1" xr:uid="{6F0D3533-8695-47DE-84DE-40F993EE6ACE}">
          <x14:formula1>
            <xm:f>_xlfn.IFS(H$15='Drop down Lists'!$C$3,'Drop down Lists'!$AT$2:$AT$4,H$15='Drop down Lists'!$C$4,'Drop down Lists'!$AW$2:$AW$4)</xm:f>
          </x14:formula1>
          <xm:sqref>I43 BB43 AY43 AV43 AS43 AP43 AM43 AJ43 AG43 AD43 AA43 X43 U43 R43 O43 L43 BK43 BH43 BE43 BN43</xm:sqref>
        </x14:dataValidation>
        <x14:dataValidation type="list" allowBlank="1" showInputMessage="1" showErrorMessage="1" xr:uid="{FB002F12-81FC-40DF-8960-C60BD1D0FDA4}">
          <x14:formula1>
            <xm:f>_xlfn.IFS(H$15='Drop down Lists'!$C$3,'Drop down Lists'!$I$2:$I$36,H$15='Drop down Lists'!$C$4,'Drop down Lists'!$I$2:$I$36,H$15='Drop down Lists'!$C$6,'Drop down Lists'!$AA$2:$AA$4,H$15='Drop down Lists'!$C$5,'Drop down Lists'!$I$2:$I$36)</xm:f>
          </x14:formula1>
          <xm:sqref>I53 BE53 BH53 BK53 L53 O53 R53 U53 X53 AA53 AD53 AG53 AJ53 AM53 AP53 AS53 AV53 AY53 BB53 BN53</xm:sqref>
        </x14:dataValidation>
        <x14:dataValidation type="list" allowBlank="1" showInputMessage="1" showErrorMessage="1" xr:uid="{C9B88B67-7896-47CB-8A00-E27346F85EAF}">
          <x14:formula1>
            <xm:f>_xlfn.IFS(H$15='Drop down Lists'!$C$7,'Drop down Lists'!$R$2:$R$3,H$15='Drop down Lists'!$C$4,'Drop down Lists'!$S$2:$S$3,H$15='Drop down Lists'!$C$5,'Drop down Lists'!$S$2:$S$3)</xm:f>
          </x14:formula1>
          <xm:sqref>I68 BK68 L68 O68 R68 U68 X68 AA68 AD68 AG68 AJ68 AM68 AP68 AS68 AV68 AY68 BB68 BE68 BH68 BN68</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F2E652-CF0D-469B-95EA-34EEED82BC96}">
  <sheetPr codeName="Sheet3">
    <tabColor theme="8" tint="0.59999389629810485"/>
  </sheetPr>
  <dimension ref="A1:AI77"/>
  <sheetViews>
    <sheetView showGridLines="0" zoomScaleNormal="100" workbookViewId="0">
      <pane ySplit="11" topLeftCell="A12" activePane="bottomLeft" state="frozen"/>
      <selection pane="bottomLeft" activeCell="G2" sqref="G2:H2"/>
    </sheetView>
  </sheetViews>
  <sheetFormatPr defaultColWidth="0" defaultRowHeight="15" zeroHeight="1" x14ac:dyDescent="0.25"/>
  <cols>
    <col min="1" max="1" width="8.85546875" style="4" customWidth="1"/>
    <col min="2" max="2" width="5.85546875" style="20" customWidth="1"/>
    <col min="3" max="3" width="23.7109375" style="6" customWidth="1"/>
    <col min="4" max="4" width="43.85546875" style="7" customWidth="1"/>
    <col min="5" max="6" width="20.7109375" style="7" customWidth="1"/>
    <col min="7" max="7" width="15.42578125" style="18" customWidth="1"/>
    <col min="8" max="8" width="16.85546875" style="7" customWidth="1"/>
    <col min="9" max="9" width="48.42578125" style="5" customWidth="1"/>
    <col min="10" max="10" width="3.42578125" style="5" customWidth="1"/>
    <col min="11" max="11" width="6.42578125" style="20" customWidth="1"/>
    <col min="12" max="12" width="5.140625" style="4" customWidth="1"/>
    <col min="13" max="32" width="36.7109375" style="5" hidden="1" customWidth="1"/>
    <col min="33" max="33" width="3.42578125" style="5" hidden="1" customWidth="1"/>
    <col min="34" max="35" width="0" style="5" hidden="1" customWidth="1"/>
    <col min="36" max="48" width="8.85546875" style="5" hidden="1" customWidth="1"/>
    <col min="49" max="16384" width="8.85546875" style="5" hidden="1"/>
  </cols>
  <sheetData>
    <row r="1" spans="1:12" ht="15" customHeight="1" x14ac:dyDescent="0.25">
      <c r="A1" s="2"/>
      <c r="B1" s="100"/>
      <c r="C1" s="101"/>
      <c r="D1" s="102"/>
      <c r="E1" s="102"/>
      <c r="F1" s="102"/>
      <c r="G1" s="102"/>
      <c r="H1" s="102"/>
      <c r="I1" s="140"/>
      <c r="J1" s="102"/>
      <c r="K1" s="102"/>
    </row>
    <row r="2" spans="1:12" ht="15" customHeight="1" x14ac:dyDescent="0.25">
      <c r="A2" s="2"/>
      <c r="B2" s="103"/>
      <c r="C2" s="180"/>
      <c r="D2" s="180"/>
      <c r="E2" s="180"/>
      <c r="F2" s="110" t="s">
        <v>218</v>
      </c>
      <c r="G2" s="344">
        <f ca="1">TODAY()</f>
        <v>44253</v>
      </c>
      <c r="H2" s="344"/>
      <c r="I2" s="347" t="str">
        <f>IF(OR('Drop down Lists'!A17,'Drop down Lists'!B17)='Drop down Lists'!E17,IF('Drop down Lists'!D17='Drop down Lists'!E17,"","IMPORTANT:
Please ensure you read and confirm the Terms &amp; Conditions for the Supply of Goods (selecting one option) AND the Data Processing Terms provided on the 'Introduction' Tab before saving and submitting this form."),"IMPORTANT:
Please ensure you read and confirm the Terms &amp; Conditions for the Supply of Goods (selecting one option) AND the Data Processing Terms provided on the 'Introduction' Tab before saving and submitting this form.")</f>
        <v>IMPORTANT:
Please ensure you read and confirm the Terms &amp; Conditions for the Supply of Goods (selecting one option) AND the Data Processing Terms provided on the 'Introduction' Tab before saving and submitting this form.</v>
      </c>
      <c r="J2" s="239"/>
      <c r="K2" s="108"/>
    </row>
    <row r="3" spans="1:12" ht="15" customHeight="1" x14ac:dyDescent="0.25">
      <c r="A3" s="2"/>
      <c r="B3" s="103"/>
      <c r="C3" s="148"/>
      <c r="D3" s="148"/>
      <c r="E3" s="148"/>
      <c r="F3" s="111"/>
      <c r="G3" s="147"/>
      <c r="H3" s="111"/>
      <c r="I3" s="347"/>
      <c r="J3" s="239"/>
      <c r="K3" s="108"/>
    </row>
    <row r="4" spans="1:12" ht="22.5" customHeight="1" x14ac:dyDescent="0.25">
      <c r="A4" s="2"/>
      <c r="B4" s="103"/>
      <c r="C4" s="180"/>
      <c r="D4" s="180"/>
      <c r="E4" s="180"/>
      <c r="F4" s="111" t="s">
        <v>219</v>
      </c>
      <c r="G4" s="344"/>
      <c r="H4" s="344"/>
      <c r="I4" s="347"/>
      <c r="J4" s="239"/>
      <c r="K4" s="108"/>
    </row>
    <row r="5" spans="1:12" ht="15" customHeight="1" x14ac:dyDescent="0.25">
      <c r="A5" s="2"/>
      <c r="B5" s="103"/>
      <c r="C5" s="148"/>
      <c r="D5" s="148"/>
      <c r="E5" s="148"/>
      <c r="F5" s="111"/>
      <c r="G5" s="147"/>
      <c r="H5" s="111"/>
      <c r="I5" s="347"/>
      <c r="J5" s="239"/>
      <c r="K5" s="108"/>
    </row>
    <row r="6" spans="1:12" ht="22.5" customHeight="1" x14ac:dyDescent="0.25">
      <c r="A6" s="2"/>
      <c r="B6" s="103"/>
      <c r="C6" s="180"/>
      <c r="D6" s="180"/>
      <c r="E6" s="180"/>
      <c r="F6" s="111" t="s">
        <v>220</v>
      </c>
      <c r="G6" s="344"/>
      <c r="H6" s="344"/>
      <c r="I6" s="347"/>
      <c r="J6" s="239"/>
      <c r="K6" s="108"/>
    </row>
    <row r="7" spans="1:12" ht="15" customHeight="1" x14ac:dyDescent="0.25">
      <c r="A7" s="2"/>
      <c r="B7" s="148"/>
      <c r="C7" s="148"/>
      <c r="D7" s="107"/>
      <c r="E7" s="107"/>
      <c r="F7" s="111"/>
      <c r="G7" s="147"/>
      <c r="H7" s="111"/>
      <c r="I7" s="347"/>
      <c r="J7" s="239"/>
      <c r="K7" s="108"/>
    </row>
    <row r="8" spans="1:12" ht="22.5" customHeight="1" x14ac:dyDescent="0.25">
      <c r="A8" s="2"/>
      <c r="B8" s="103"/>
      <c r="C8" s="106"/>
      <c r="D8" s="107"/>
      <c r="E8" s="106"/>
      <c r="F8" s="111" t="s">
        <v>221</v>
      </c>
      <c r="G8" s="344"/>
      <c r="H8" s="344"/>
      <c r="I8" s="347"/>
      <c r="J8" s="239"/>
      <c r="K8" s="108"/>
    </row>
    <row r="9" spans="1:12" x14ac:dyDescent="0.25">
      <c r="A9" s="2"/>
      <c r="B9" s="103"/>
      <c r="C9" s="106"/>
      <c r="D9" s="107"/>
      <c r="E9" s="106"/>
      <c r="F9" s="112"/>
      <c r="G9" s="147"/>
      <c r="H9" s="112"/>
      <c r="I9" s="347"/>
      <c r="J9" s="239"/>
      <c r="K9" s="108"/>
    </row>
    <row r="10" spans="1:12" s="3" customFormat="1" ht="22.5" customHeight="1" x14ac:dyDescent="0.25">
      <c r="A10" s="2"/>
      <c r="B10" s="103"/>
      <c r="C10" s="106"/>
      <c r="D10" s="107"/>
      <c r="E10" s="106"/>
      <c r="F10" s="111" t="s">
        <v>222</v>
      </c>
      <c r="G10" s="344"/>
      <c r="H10" s="344"/>
      <c r="I10" s="347"/>
      <c r="J10" s="239"/>
      <c r="K10" s="108"/>
      <c r="L10" s="4"/>
    </row>
    <row r="11" spans="1:12" s="3" customFormat="1" ht="22.5" customHeight="1" x14ac:dyDescent="0.25">
      <c r="A11" s="2"/>
      <c r="B11" s="103"/>
      <c r="C11" s="106"/>
      <c r="D11" s="107"/>
      <c r="E11" s="106"/>
      <c r="F11" s="107"/>
      <c r="G11" s="108"/>
      <c r="H11" s="111"/>
      <c r="I11" s="198"/>
      <c r="J11" s="108"/>
      <c r="K11" s="108"/>
      <c r="L11" s="4"/>
    </row>
    <row r="12" spans="1:12" s="24" customFormat="1" ht="40.5" customHeight="1" x14ac:dyDescent="0.25">
      <c r="A12" s="13"/>
      <c r="B12" s="21"/>
      <c r="C12" s="287" t="s">
        <v>223</v>
      </c>
      <c r="D12" s="287"/>
      <c r="E12" s="287"/>
      <c r="F12" s="287"/>
      <c r="G12" s="15"/>
      <c r="H12" s="351"/>
      <c r="I12" s="351"/>
      <c r="K12" s="21"/>
      <c r="L12" s="13"/>
    </row>
    <row r="13" spans="1:12" s="12" customFormat="1" ht="5.0999999999999996" customHeight="1" thickBot="1" x14ac:dyDescent="0.3">
      <c r="A13" s="23"/>
      <c r="C13" s="11"/>
      <c r="D13" s="8"/>
      <c r="E13" s="8"/>
      <c r="F13" s="8"/>
      <c r="G13" s="16"/>
      <c r="H13" s="8"/>
      <c r="L13" s="23"/>
    </row>
    <row r="14" spans="1:12" ht="18" customHeight="1" x14ac:dyDescent="0.25">
      <c r="C14" s="339" t="s">
        <v>248</v>
      </c>
      <c r="D14" s="340"/>
      <c r="E14" s="340"/>
      <c r="F14" s="341"/>
      <c r="G14" s="17"/>
      <c r="H14" s="275"/>
      <c r="I14" s="276"/>
    </row>
    <row r="15" spans="1:12" ht="18" customHeight="1" x14ac:dyDescent="0.25">
      <c r="C15" s="352" t="s">
        <v>249</v>
      </c>
      <c r="D15" s="353"/>
      <c r="E15" s="353"/>
      <c r="F15" s="354"/>
      <c r="G15" s="17"/>
      <c r="H15" s="275"/>
      <c r="I15" s="276"/>
    </row>
    <row r="16" spans="1:12" ht="18.75" customHeight="1" thickBot="1" x14ac:dyDescent="0.3">
      <c r="C16" s="355" t="s">
        <v>34</v>
      </c>
      <c r="D16" s="356"/>
      <c r="E16" s="356"/>
      <c r="F16" s="357"/>
      <c r="G16" s="17"/>
      <c r="H16" s="278" t="s">
        <v>29</v>
      </c>
      <c r="I16" s="279"/>
    </row>
    <row r="17" spans="1:12" s="10" customFormat="1" ht="5.0999999999999996" customHeight="1" thickBot="1" x14ac:dyDescent="0.3">
      <c r="A17" s="22"/>
      <c r="C17" s="9"/>
      <c r="D17" s="9"/>
      <c r="E17" s="9"/>
      <c r="F17" s="9"/>
      <c r="G17" s="17"/>
      <c r="H17" s="69"/>
      <c r="I17" s="69"/>
      <c r="L17" s="22"/>
    </row>
    <row r="18" spans="1:12" ht="27" customHeight="1" x14ac:dyDescent="0.25">
      <c r="C18" s="348" t="s">
        <v>250</v>
      </c>
      <c r="D18" s="349"/>
      <c r="E18" s="349"/>
      <c r="F18" s="350"/>
      <c r="G18" s="14"/>
      <c r="H18" s="342"/>
      <c r="I18" s="343"/>
    </row>
    <row r="19" spans="1:12" x14ac:dyDescent="0.25">
      <c r="C19" s="318" t="s">
        <v>247</v>
      </c>
      <c r="D19" s="319"/>
      <c r="E19" s="319"/>
      <c r="F19" s="320"/>
      <c r="G19" s="14"/>
      <c r="H19" s="342"/>
      <c r="I19" s="343"/>
    </row>
    <row r="20" spans="1:12" ht="15" customHeight="1" x14ac:dyDescent="0.25">
      <c r="C20" s="318" t="s">
        <v>251</v>
      </c>
      <c r="D20" s="319"/>
      <c r="E20" s="319"/>
      <c r="F20" s="320"/>
      <c r="G20" s="14"/>
      <c r="H20" s="342"/>
      <c r="I20" s="343"/>
    </row>
    <row r="21" spans="1:12" ht="15" customHeight="1" x14ac:dyDescent="0.25">
      <c r="C21" s="318" t="s">
        <v>252</v>
      </c>
      <c r="D21" s="319"/>
      <c r="E21" s="319"/>
      <c r="F21" s="320"/>
      <c r="G21" s="14"/>
      <c r="H21" s="345"/>
      <c r="I21" s="346"/>
    </row>
    <row r="22" spans="1:12" ht="15" customHeight="1" x14ac:dyDescent="0.25">
      <c r="C22" s="318" t="s">
        <v>253</v>
      </c>
      <c r="D22" s="319"/>
      <c r="E22" s="319"/>
      <c r="F22" s="320"/>
      <c r="G22" s="14"/>
      <c r="H22" s="342"/>
      <c r="I22" s="343"/>
    </row>
    <row r="23" spans="1:12" ht="15" customHeight="1" x14ac:dyDescent="0.25">
      <c r="C23" s="318" t="s">
        <v>257</v>
      </c>
      <c r="D23" s="319"/>
      <c r="E23" s="319"/>
      <c r="F23" s="320"/>
      <c r="G23" s="14"/>
      <c r="H23" s="358"/>
      <c r="I23" s="359"/>
    </row>
    <row r="24" spans="1:12" ht="15" customHeight="1" x14ac:dyDescent="0.25">
      <c r="C24" s="318" t="s">
        <v>254</v>
      </c>
      <c r="D24" s="319"/>
      <c r="E24" s="319"/>
      <c r="F24" s="320"/>
      <c r="G24" s="14"/>
      <c r="H24" s="342"/>
      <c r="I24" s="343"/>
    </row>
    <row r="25" spans="1:12" ht="15" customHeight="1" x14ac:dyDescent="0.25">
      <c r="C25" s="318" t="s">
        <v>255</v>
      </c>
      <c r="D25" s="319"/>
      <c r="E25" s="319"/>
      <c r="F25" s="320"/>
      <c r="G25" s="14"/>
      <c r="H25" s="342"/>
      <c r="I25" s="343"/>
    </row>
    <row r="26" spans="1:12" ht="15" customHeight="1" x14ac:dyDescent="0.25">
      <c r="C26" s="318" t="s">
        <v>256</v>
      </c>
      <c r="D26" s="319"/>
      <c r="E26" s="319"/>
      <c r="F26" s="320"/>
      <c r="G26" s="14"/>
      <c r="H26" s="342"/>
      <c r="I26" s="343"/>
    </row>
    <row r="27" spans="1:12" x14ac:dyDescent="0.25">
      <c r="C27" s="318" t="s">
        <v>258</v>
      </c>
      <c r="D27" s="319"/>
      <c r="E27" s="319"/>
      <c r="F27" s="320"/>
      <c r="G27" s="14"/>
      <c r="H27" s="342"/>
      <c r="I27" s="343"/>
    </row>
    <row r="28" spans="1:12" ht="15" customHeight="1" x14ac:dyDescent="0.25">
      <c r="C28" s="318" t="s">
        <v>259</v>
      </c>
      <c r="D28" s="319"/>
      <c r="E28" s="319"/>
      <c r="F28" s="320"/>
      <c r="G28" s="14"/>
      <c r="H28" s="342"/>
      <c r="I28" s="343"/>
    </row>
    <row r="29" spans="1:12" s="10" customFormat="1" ht="15" customHeight="1" thickBot="1" x14ac:dyDescent="0.3">
      <c r="A29" s="22"/>
      <c r="C29" s="363" t="s">
        <v>260</v>
      </c>
      <c r="D29" s="364"/>
      <c r="E29" s="364"/>
      <c r="F29" s="365"/>
      <c r="G29" s="14"/>
      <c r="H29" s="342"/>
      <c r="I29" s="343"/>
      <c r="L29" s="22"/>
    </row>
    <row r="30" spans="1:12" s="10" customFormat="1" ht="30" customHeight="1" x14ac:dyDescent="0.25">
      <c r="A30" s="22"/>
      <c r="C30" s="19"/>
      <c r="D30" s="1"/>
      <c r="E30" s="19"/>
      <c r="F30" s="1"/>
      <c r="G30" s="14"/>
      <c r="H30" s="1"/>
      <c r="L30" s="22"/>
    </row>
    <row r="31" spans="1:12" s="10" customFormat="1" ht="30" customHeight="1" thickBot="1" x14ac:dyDescent="0.3">
      <c r="A31" s="22"/>
      <c r="C31" s="368" t="s">
        <v>102</v>
      </c>
      <c r="D31" s="368"/>
      <c r="E31" s="368"/>
      <c r="F31" s="368"/>
      <c r="G31" s="16"/>
      <c r="H31" s="8"/>
      <c r="I31" s="12"/>
      <c r="L31" s="22"/>
    </row>
    <row r="32" spans="1:12" s="10" customFormat="1" ht="42.75" customHeight="1" thickBot="1" x14ac:dyDescent="0.3">
      <c r="A32" s="22"/>
      <c r="C32" s="360" t="s">
        <v>123</v>
      </c>
      <c r="D32" s="361"/>
      <c r="E32" s="362"/>
      <c r="F32" s="195"/>
      <c r="G32" s="366" t="s">
        <v>103</v>
      </c>
      <c r="H32" s="367"/>
      <c r="I32" s="211" t="s">
        <v>29</v>
      </c>
      <c r="L32" s="22"/>
    </row>
    <row r="33" spans="1:12" s="10" customFormat="1" ht="20.100000000000001" customHeight="1" x14ac:dyDescent="0.25">
      <c r="A33" s="22"/>
      <c r="C33" s="19"/>
      <c r="D33" s="1"/>
      <c r="E33" s="19"/>
      <c r="F33" s="1"/>
      <c r="G33" s="14"/>
      <c r="H33" s="1"/>
      <c r="L33" s="22"/>
    </row>
    <row r="34" spans="1:12" s="24" customFormat="1" ht="23.25" customHeight="1" x14ac:dyDescent="0.25">
      <c r="A34" s="13"/>
      <c r="B34" s="21"/>
      <c r="C34" s="369" t="s">
        <v>261</v>
      </c>
      <c r="D34" s="369"/>
      <c r="E34" s="94"/>
      <c r="F34" s="95"/>
      <c r="G34" s="376" t="s">
        <v>137</v>
      </c>
      <c r="H34" s="376"/>
      <c r="I34" s="376"/>
      <c r="K34" s="21"/>
      <c r="L34" s="13"/>
    </row>
    <row r="35" spans="1:12" s="50" customFormat="1" ht="20.100000000000001" customHeight="1" x14ac:dyDescent="0.25">
      <c r="A35" s="13"/>
      <c r="B35" s="21"/>
      <c r="C35" s="49"/>
      <c r="D35" s="49"/>
      <c r="E35" s="49"/>
      <c r="F35" s="49"/>
      <c r="G35" s="15"/>
      <c r="H35" s="49"/>
      <c r="K35" s="21"/>
      <c r="L35" s="13"/>
    </row>
    <row r="36" spans="1:12" s="50" customFormat="1" ht="50.1" customHeight="1" x14ac:dyDescent="0.25">
      <c r="A36" s="13"/>
      <c r="B36" s="21"/>
      <c r="C36" s="384" t="s">
        <v>29</v>
      </c>
      <c r="D36" s="385"/>
      <c r="E36" s="386"/>
      <c r="F36" s="49"/>
      <c r="G36" s="377" t="str">
        <f>_xlfn.XLOOKUP($C$36,'Drop down Lists'!$BK$2:$BK$4,'Drop down Lists'!$BL$2:$BL$4)</f>
        <v>Description</v>
      </c>
      <c r="H36" s="378"/>
      <c r="I36" s="379"/>
      <c r="K36" s="21"/>
      <c r="L36" s="13"/>
    </row>
    <row r="37" spans="1:12" s="50" customFormat="1" ht="20.25" x14ac:dyDescent="0.25">
      <c r="A37" s="13"/>
      <c r="B37" s="21"/>
      <c r="C37" s="49"/>
      <c r="D37" s="49"/>
      <c r="E37" s="49"/>
      <c r="F37" s="49"/>
      <c r="G37" s="15"/>
      <c r="H37" s="49"/>
      <c r="K37" s="21"/>
      <c r="L37" s="13"/>
    </row>
    <row r="38" spans="1:12" s="50" customFormat="1" ht="20.25" x14ac:dyDescent="0.25">
      <c r="A38" s="13"/>
      <c r="B38" s="21"/>
      <c r="C38" s="178" t="s">
        <v>196</v>
      </c>
      <c r="D38" s="49"/>
      <c r="E38" s="49"/>
      <c r="F38" s="49"/>
      <c r="G38" s="15"/>
      <c r="H38" s="49"/>
      <c r="K38" s="21"/>
      <c r="L38" s="13"/>
    </row>
    <row r="39" spans="1:12" s="150" customFormat="1" ht="21" thickBot="1" x14ac:dyDescent="0.3">
      <c r="A39" s="13"/>
      <c r="B39" s="21"/>
      <c r="C39" s="149"/>
      <c r="D39" s="149"/>
      <c r="E39" s="149"/>
      <c r="F39" s="149"/>
      <c r="G39" s="15"/>
      <c r="H39" s="149"/>
      <c r="K39" s="21"/>
      <c r="L39" s="13"/>
    </row>
    <row r="40" spans="1:12" s="50" customFormat="1" ht="21" customHeight="1" thickBot="1" x14ac:dyDescent="0.3">
      <c r="A40" s="13"/>
      <c r="B40" s="21"/>
      <c r="C40" s="382"/>
      <c r="D40" s="383"/>
      <c r="E40" s="177"/>
      <c r="F40" s="380"/>
      <c r="G40" s="380"/>
      <c r="H40" s="381"/>
      <c r="I40" s="212"/>
      <c r="K40" s="21"/>
      <c r="L40" s="13"/>
    </row>
    <row r="41" spans="1:12" s="50" customFormat="1" ht="30" customHeight="1" thickBot="1" x14ac:dyDescent="0.3">
      <c r="A41" s="13"/>
      <c r="B41" s="21"/>
      <c r="C41" s="176" t="str" cm="1">
        <f t="array" ref="C41">_xlfn.IFS($C$36='Drop down Lists'!$BK$2,"",$C$36='Drop down Lists'!$BK$3,'Drop down Lists'!BP6,$C$36='Drop down Lists'!$BK$4,'Drop down Lists'!BP13)</f>
        <v/>
      </c>
      <c r="D41" s="176" t="str" cm="1">
        <f t="array" ref="D41">_xlfn.IFS($C$36='Drop down Lists'!$BK$2,"",$C$36='Drop down Lists'!$BK$3,'Drop down Lists'!BQ6,$C$36='Drop down Lists'!$BK$4,'Drop down Lists'!BQ13)</f>
        <v/>
      </c>
      <c r="E41" s="176" t="str" cm="1">
        <f t="array" ref="E41">_xlfn.IFS($C$36='Drop down Lists'!$BK$2,"",$C$36='Drop down Lists'!$BK$3,'Drop down Lists'!BR6,$C$36='Drop down Lists'!$BK$4,'Drop down Lists'!BR13)</f>
        <v/>
      </c>
      <c r="F41" s="176" t="str">
        <f>IF($C$36='Drop down Lists'!$BK$2,"",'Drop down Lists'!BS20)</f>
        <v/>
      </c>
      <c r="G41" s="176" t="str" cm="1">
        <f t="array" ref="G41">_xlfn.IFS($C$36='Drop down Lists'!$BK$2,"",$C$36='Drop down Lists'!$BK$3,'Drop down Lists'!BS6,$C$36='Drop down Lists'!$BK$4,'Drop down Lists'!BS13)</f>
        <v/>
      </c>
      <c r="H41" s="176" t="str" cm="1">
        <f t="array" ref="H41">_xlfn.IFS($C$36='Drop down Lists'!$BK$2,"",$C$36='Drop down Lists'!$BK$3,'Drop down Lists'!BT6,$C$36='Drop down Lists'!$BK$4,'Drop down Lists'!BT13)</f>
        <v/>
      </c>
      <c r="I41" s="135"/>
      <c r="K41" s="21"/>
      <c r="L41" s="13"/>
    </row>
    <row r="42" spans="1:12" s="50" customFormat="1" ht="44.25" customHeight="1" thickBot="1" x14ac:dyDescent="0.3">
      <c r="A42" s="13"/>
      <c r="B42" s="192"/>
      <c r="C42" s="187" t="str" cm="1">
        <f t="array" ref="C42">_xlfn.IFS($C$36='Drop down Lists'!$BK$2,"",$C$36='Drop down Lists'!$BK$3,'Drop down Lists'!BP7,$C$36='Drop down Lists'!$BK$4,'Drop down Lists'!BP14)</f>
        <v/>
      </c>
      <c r="D42" s="194" t="str" cm="1">
        <f t="array" ref="D42">_xlfn.IFS($C$36='Drop down Lists'!$BK$2,"",$C$36='Drop down Lists'!$BK$3,'Drop down Lists'!BQ7,$C$36='Drop down Lists'!$BK$4,'Drop down Lists'!BQ14)</f>
        <v/>
      </c>
      <c r="E42" s="188" t="str" cm="1">
        <f t="array" ref="E42">_xlfn.IFS($C$36='Drop down Lists'!$BK$2,"",$C$36='Drop down Lists'!$BK$3,'Drop down Lists'!BR7,$C$36='Drop down Lists'!$BK$4,'Drop down Lists'!BR14)</f>
        <v/>
      </c>
      <c r="F42" s="189">
        <f ca="1">H43</f>
        <v>44256</v>
      </c>
      <c r="G42" s="190" t="str" cm="1">
        <f t="array" ref="G42">_xlfn.IFS($C$36='Drop down Lists'!$BK$2,"",$C$36='Drop down Lists'!$BK$3,'Drop down Lists'!BS7,$C$36='Drop down Lists'!$BK$4,'Drop down Lists'!BS14)</f>
        <v/>
      </c>
      <c r="H42" s="191" t="str" cm="1">
        <f t="array" ref="H42">_xlfn.IFS($C$36='Drop down Lists'!$BK$2,"",$C$36='Drop down Lists'!$BK$3,'Drop down Lists'!BT7,$C$36='Drop down Lists'!$BK$4,'Drop down Lists'!BT14)</f>
        <v/>
      </c>
      <c r="I42" s="151"/>
      <c r="K42" s="21"/>
      <c r="L42" s="13"/>
    </row>
    <row r="43" spans="1:12" s="50" customFormat="1" ht="22.5" customHeight="1" x14ac:dyDescent="0.25">
      <c r="A43" s="13"/>
      <c r="B43" s="21"/>
      <c r="C43" s="193"/>
      <c r="D43" s="149"/>
      <c r="E43" s="149"/>
      <c r="F43" s="96">
        <f ca="1">TODAY()+1</f>
        <v>44254</v>
      </c>
      <c r="G43" s="15" t="str">
        <f ca="1">TEXT(F43,"ddDd")</f>
        <v>Saturday</v>
      </c>
      <c r="H43" s="96" cm="1">
        <f t="array" aca="1" ref="H43" ca="1">IFERROR(_xlfn.IFS(G43="Saturday",F43+2,G43="Sunday",F43+1),F43)</f>
        <v>44256</v>
      </c>
      <c r="I43" s="212"/>
      <c r="K43" s="21"/>
      <c r="L43" s="13"/>
    </row>
    <row r="44" spans="1:12" s="50" customFormat="1" ht="20.25" x14ac:dyDescent="0.25">
      <c r="A44" s="13"/>
      <c r="B44" s="21"/>
      <c r="C44" s="376" t="s">
        <v>197</v>
      </c>
      <c r="D44" s="376"/>
      <c r="E44" s="376"/>
      <c r="F44" s="149"/>
      <c r="G44" s="15"/>
      <c r="H44" s="149"/>
      <c r="I44" s="212"/>
      <c r="K44" s="21"/>
      <c r="L44" s="13"/>
    </row>
    <row r="45" spans="1:12" s="50" customFormat="1" ht="21" thickBot="1" x14ac:dyDescent="0.3">
      <c r="A45" s="13"/>
      <c r="B45" s="21"/>
      <c r="C45" s="212"/>
      <c r="D45" s="212"/>
      <c r="E45" s="212"/>
      <c r="F45" s="212"/>
      <c r="G45" s="212"/>
      <c r="H45" s="93"/>
      <c r="I45" s="212"/>
      <c r="K45" s="21"/>
      <c r="L45" s="13"/>
    </row>
    <row r="46" spans="1:12" s="50" customFormat="1" ht="21" customHeight="1" thickBot="1" x14ac:dyDescent="0.3">
      <c r="A46" s="13"/>
      <c r="B46" s="21"/>
      <c r="C46" s="382"/>
      <c r="D46" s="383"/>
      <c r="E46" s="177"/>
      <c r="F46" s="380"/>
      <c r="G46" s="380"/>
      <c r="H46" s="381"/>
      <c r="I46" s="212"/>
      <c r="K46" s="21"/>
      <c r="L46" s="13"/>
    </row>
    <row r="47" spans="1:12" s="50" customFormat="1" ht="30" customHeight="1" thickBot="1" x14ac:dyDescent="0.3">
      <c r="A47" s="13"/>
      <c r="B47" s="21"/>
      <c r="C47" s="176" t="str">
        <f>IF($C$36='Drop down Lists'!$BK$2,"",'Drop down Lists'!BP20)</f>
        <v/>
      </c>
      <c r="D47" s="176" t="str">
        <f>IF($C$36='Drop down Lists'!$BK$2,"",'Drop down Lists'!BQ20)</f>
        <v/>
      </c>
      <c r="E47" s="176" t="str">
        <f>IF($C$36='Drop down Lists'!$BK$2,"",'Drop down Lists'!BR20)</f>
        <v/>
      </c>
      <c r="F47" s="176" t="str">
        <f>IF($C$36='Drop down Lists'!$BK$2,"",'Drop down Lists'!BS20)</f>
        <v/>
      </c>
      <c r="G47" s="176" t="str">
        <f>IF($C$36='Drop down Lists'!$BK$2,"",'Drop down Lists'!BT20)</f>
        <v/>
      </c>
      <c r="H47" s="176" t="str">
        <f>IF($C$36='Drop down Lists'!$BK$2,"",'Drop down Lists'!BU20)</f>
        <v/>
      </c>
      <c r="I47" s="212"/>
      <c r="K47" s="21"/>
      <c r="L47" s="13"/>
    </row>
    <row r="48" spans="1:12" s="50" customFormat="1" ht="20.100000000000001" customHeight="1" thickBot="1" x14ac:dyDescent="0.3">
      <c r="A48" s="13"/>
      <c r="B48" s="21"/>
      <c r="C48" s="187" t="str">
        <f>IF($C$36='Drop down Lists'!$BK$2,"",'Drop down Lists'!BP21)</f>
        <v/>
      </c>
      <c r="D48" s="188" t="str">
        <f>IF($C$36='Drop down Lists'!$BK$2,"",'Drop down Lists'!BQ21)</f>
        <v/>
      </c>
      <c r="E48" s="188" t="str">
        <f>IF($C$36='Drop down Lists'!$BK$2,"",'Drop down Lists'!BR21)</f>
        <v/>
      </c>
      <c r="F48" s="189" t="str">
        <f>IF($C$36='Drop down Lists'!$BK$2,"",'Drop down Lists'!BS21)</f>
        <v/>
      </c>
      <c r="G48" s="190" t="str">
        <f>IF($C$36='Drop down Lists'!$BK$2,"",'Drop down Lists'!BT21)</f>
        <v/>
      </c>
      <c r="H48" s="191" t="str">
        <f>IF($C$36='Drop down Lists'!$BK$2,"",'Drop down Lists'!BU21)</f>
        <v/>
      </c>
      <c r="I48" s="212"/>
      <c r="K48" s="21"/>
      <c r="L48" s="13"/>
    </row>
    <row r="49" spans="1:12" s="50" customFormat="1" ht="20.100000000000001" customHeight="1" x14ac:dyDescent="0.25">
      <c r="A49" s="13"/>
      <c r="B49" s="21"/>
      <c r="C49" s="212"/>
      <c r="D49" s="212"/>
      <c r="E49" s="212"/>
      <c r="F49" s="212"/>
      <c r="G49" s="212"/>
      <c r="H49" s="212"/>
      <c r="I49" s="212"/>
      <c r="K49" s="21"/>
      <c r="L49" s="13"/>
    </row>
    <row r="50" spans="1:12" s="50" customFormat="1" ht="20.100000000000001" customHeight="1" x14ac:dyDescent="0.25">
      <c r="A50" s="13"/>
      <c r="B50" s="21"/>
      <c r="C50" s="376" t="s">
        <v>198</v>
      </c>
      <c r="D50" s="376"/>
      <c r="E50" s="376"/>
      <c r="F50" s="212"/>
      <c r="G50" s="212"/>
      <c r="H50" s="212"/>
      <c r="I50" s="212"/>
      <c r="K50" s="21"/>
      <c r="L50" s="13"/>
    </row>
    <row r="51" spans="1:12" s="50" customFormat="1" ht="20.100000000000001" customHeight="1" thickBot="1" x14ac:dyDescent="0.3">
      <c r="A51" s="13"/>
      <c r="B51" s="21"/>
      <c r="C51" s="212"/>
      <c r="D51" s="212"/>
      <c r="E51" s="212"/>
      <c r="F51" s="212"/>
      <c r="G51" s="212"/>
      <c r="H51" s="212"/>
      <c r="I51" s="212"/>
      <c r="K51" s="21"/>
      <c r="L51" s="13"/>
    </row>
    <row r="52" spans="1:12" s="50" customFormat="1" ht="21" thickBot="1" x14ac:dyDescent="0.3">
      <c r="A52" s="13"/>
      <c r="B52" s="21"/>
      <c r="C52" s="382"/>
      <c r="D52" s="383"/>
      <c r="E52" s="177"/>
      <c r="F52" s="380"/>
      <c r="G52" s="380"/>
      <c r="H52" s="381"/>
      <c r="I52" s="212"/>
      <c r="K52" s="21"/>
      <c r="L52" s="13"/>
    </row>
    <row r="53" spans="1:12" s="50" customFormat="1" ht="30" customHeight="1" thickBot="1" x14ac:dyDescent="0.3">
      <c r="A53" s="13"/>
      <c r="B53" s="21"/>
      <c r="C53" s="176" t="str">
        <f>IF($C$36='Drop down Lists'!$BK$2,"",'Drop down Lists'!BP25)</f>
        <v/>
      </c>
      <c r="D53" s="176" t="str">
        <f>IF($C$36='Drop down Lists'!$BK$2,"",'Drop down Lists'!BQ25)</f>
        <v/>
      </c>
      <c r="E53" s="176" t="str">
        <f>IF($C$36='Drop down Lists'!$BK$2,"",'Drop down Lists'!BR25)</f>
        <v/>
      </c>
      <c r="F53" s="176" t="str">
        <f>IF($C$36='Drop down Lists'!$BK$2,"",'Drop down Lists'!BS25)</f>
        <v/>
      </c>
      <c r="G53" s="176" t="str">
        <f>IF($C$36='Drop down Lists'!$BK$2,"",'Drop down Lists'!BT25)</f>
        <v/>
      </c>
      <c r="H53" s="176" t="str">
        <f>IF($C$36='Drop down Lists'!$BK$2,"",'Drop down Lists'!BU25)</f>
        <v/>
      </c>
      <c r="K53" s="21"/>
      <c r="L53" s="13"/>
    </row>
    <row r="54" spans="1:12" s="50" customFormat="1" ht="20.100000000000001" customHeight="1" thickBot="1" x14ac:dyDescent="0.3">
      <c r="A54" s="13"/>
      <c r="B54" s="21"/>
      <c r="C54" s="187" t="str">
        <f>IF($C$36='Drop down Lists'!$BK$2,"",'Drop down Lists'!BP26)</f>
        <v/>
      </c>
      <c r="D54" s="188" t="str">
        <f>IF($C$36='Drop down Lists'!$BK$2,"",'Drop down Lists'!BQ26)</f>
        <v/>
      </c>
      <c r="E54" s="188" t="str">
        <f>IF($C$36='Drop down Lists'!$BK$2,"",'Drop down Lists'!BR26)</f>
        <v/>
      </c>
      <c r="F54" s="189" t="str">
        <f>IF($C$36='Drop down Lists'!$BK$2,"",'Drop down Lists'!BS26)</f>
        <v/>
      </c>
      <c r="G54" s="190" t="str">
        <f>IF($C$36='Drop down Lists'!$BK$2,"",'Drop down Lists'!BT26)</f>
        <v/>
      </c>
      <c r="H54" s="191" t="str">
        <f>IF($C$36='Drop down Lists'!$BK$2,"",'Drop down Lists'!BU26)</f>
        <v/>
      </c>
      <c r="K54" s="21"/>
      <c r="L54" s="13"/>
    </row>
    <row r="55" spans="1:12" s="50" customFormat="1" ht="20.100000000000001" customHeight="1" x14ac:dyDescent="0.25">
      <c r="A55" s="13"/>
      <c r="B55" s="21"/>
      <c r="K55" s="21"/>
      <c r="L55" s="13"/>
    </row>
    <row r="56" spans="1:12" s="50" customFormat="1" ht="20.100000000000001" customHeight="1" x14ac:dyDescent="0.2">
      <c r="A56" s="13"/>
      <c r="B56" s="21"/>
      <c r="C56" s="369" t="s">
        <v>129</v>
      </c>
      <c r="D56" s="369"/>
      <c r="E56" s="369"/>
      <c r="F56" s="369"/>
      <c r="G56" s="86"/>
      <c r="H56" s="179" t="s">
        <v>129</v>
      </c>
      <c r="I56" s="92"/>
      <c r="K56" s="21"/>
      <c r="L56" s="13"/>
    </row>
    <row r="57" spans="1:12" s="50" customFormat="1" ht="20.100000000000001" customHeight="1" thickBot="1" x14ac:dyDescent="0.25">
      <c r="A57" s="13"/>
      <c r="B57" s="21"/>
      <c r="C57" s="87"/>
      <c r="D57" s="85"/>
      <c r="E57" s="85"/>
      <c r="F57" s="85"/>
      <c r="G57" s="86"/>
      <c r="H57" s="85"/>
      <c r="I57" s="66"/>
      <c r="K57" s="21"/>
      <c r="L57" s="13"/>
    </row>
    <row r="58" spans="1:12" s="50" customFormat="1" ht="24.95" customHeight="1" x14ac:dyDescent="0.2">
      <c r="A58" s="13"/>
      <c r="B58" s="21"/>
      <c r="C58" s="348" t="s">
        <v>143</v>
      </c>
      <c r="D58" s="349"/>
      <c r="E58" s="349"/>
      <c r="F58" s="350"/>
      <c r="G58" s="86"/>
      <c r="H58" s="370"/>
      <c r="I58" s="371"/>
      <c r="K58" s="21"/>
      <c r="L58" s="13"/>
    </row>
    <row r="59" spans="1:12" s="50" customFormat="1" ht="24.95" customHeight="1" x14ac:dyDescent="0.2">
      <c r="A59" s="13"/>
      <c r="B59" s="21"/>
      <c r="C59" s="318"/>
      <c r="D59" s="319"/>
      <c r="E59" s="319"/>
      <c r="F59" s="320"/>
      <c r="G59" s="86"/>
      <c r="H59" s="372"/>
      <c r="I59" s="373"/>
      <c r="K59" s="21"/>
      <c r="L59" s="13"/>
    </row>
    <row r="60" spans="1:12" s="50" customFormat="1" ht="24.95" customHeight="1" thickBot="1" x14ac:dyDescent="0.25">
      <c r="A60" s="13"/>
      <c r="B60" s="21"/>
      <c r="C60" s="318"/>
      <c r="D60" s="319"/>
      <c r="E60" s="319"/>
      <c r="F60" s="320"/>
      <c r="G60" s="86"/>
      <c r="H60" s="374"/>
      <c r="I60" s="375"/>
      <c r="K60" s="21"/>
      <c r="L60" s="13"/>
    </row>
    <row r="61" spans="1:12" s="50" customFormat="1" ht="20.100000000000001" customHeight="1" x14ac:dyDescent="0.25">
      <c r="A61" s="13"/>
      <c r="B61" s="21"/>
      <c r="K61" s="21"/>
      <c r="L61" s="13"/>
    </row>
    <row r="62" spans="1:12" s="50" customFormat="1" ht="20.100000000000001" hidden="1" customHeight="1" x14ac:dyDescent="0.25">
      <c r="A62" s="13"/>
      <c r="B62" s="21"/>
      <c r="K62" s="21"/>
      <c r="L62" s="13"/>
    </row>
    <row r="63" spans="1:12" ht="20.25" hidden="1" x14ac:dyDescent="0.25">
      <c r="C63" s="369" t="s">
        <v>306</v>
      </c>
      <c r="D63" s="369"/>
      <c r="E63" s="369"/>
      <c r="F63" s="369"/>
    </row>
    <row r="64" spans="1:12" hidden="1" x14ac:dyDescent="0.25"/>
    <row r="65" spans="3:9" hidden="1" x14ac:dyDescent="0.25">
      <c r="C65" s="318" t="s">
        <v>301</v>
      </c>
      <c r="D65" s="319"/>
      <c r="E65" s="319"/>
      <c r="F65" s="320"/>
      <c r="H65" s="387"/>
      <c r="I65" s="388"/>
    </row>
    <row r="66" spans="3:9" hidden="1" x14ac:dyDescent="0.25">
      <c r="C66" s="318" t="s">
        <v>302</v>
      </c>
      <c r="D66" s="319"/>
      <c r="E66" s="319"/>
      <c r="F66" s="320"/>
      <c r="H66" s="387"/>
      <c r="I66" s="388"/>
    </row>
    <row r="67" spans="3:9" hidden="1" x14ac:dyDescent="0.25">
      <c r="C67" s="318" t="s">
        <v>303</v>
      </c>
      <c r="D67" s="319"/>
      <c r="E67" s="319"/>
      <c r="F67" s="320"/>
      <c r="H67" s="342"/>
      <c r="I67" s="343"/>
    </row>
    <row r="68" spans="3:9" hidden="1" x14ac:dyDescent="0.25">
      <c r="C68" s="389"/>
      <c r="D68" s="389"/>
      <c r="E68" s="389"/>
      <c r="F68" s="389"/>
    </row>
    <row r="69" spans="3:9" ht="15" hidden="1" customHeight="1" x14ac:dyDescent="0.25">
      <c r="C69" s="318" t="s">
        <v>304</v>
      </c>
      <c r="D69" s="319"/>
      <c r="E69" s="319"/>
      <c r="F69" s="320"/>
      <c r="H69" s="387"/>
      <c r="I69" s="388"/>
    </row>
    <row r="70" spans="3:9" ht="15" hidden="1" customHeight="1" x14ac:dyDescent="0.25">
      <c r="C70" s="318" t="s">
        <v>305</v>
      </c>
      <c r="D70" s="319"/>
      <c r="E70" s="319"/>
      <c r="F70" s="320"/>
      <c r="H70" s="387"/>
      <c r="I70" s="388"/>
    </row>
    <row r="71" spans="3:9" hidden="1" x14ac:dyDescent="0.25">
      <c r="C71" s="234"/>
      <c r="D71" s="235"/>
      <c r="E71" s="235"/>
      <c r="F71" s="236"/>
      <c r="H71" s="387"/>
      <c r="I71" s="388"/>
    </row>
    <row r="72" spans="3:9" hidden="1" x14ac:dyDescent="0.25">
      <c r="C72" s="234"/>
      <c r="D72" s="235"/>
      <c r="E72" s="235"/>
      <c r="F72" s="236"/>
      <c r="H72" s="387"/>
      <c r="I72" s="388"/>
    </row>
    <row r="73" spans="3:9" hidden="1" x14ac:dyDescent="0.25">
      <c r="C73" s="234"/>
      <c r="D73" s="235"/>
      <c r="E73" s="235"/>
      <c r="F73" s="236"/>
      <c r="H73" s="387"/>
      <c r="I73" s="388"/>
    </row>
    <row r="74" spans="3:9" ht="15" hidden="1" customHeight="1" x14ac:dyDescent="0.25">
      <c r="C74" s="318" t="s">
        <v>256</v>
      </c>
      <c r="D74" s="319"/>
      <c r="E74" s="319"/>
      <c r="F74" s="320"/>
      <c r="H74" s="387"/>
      <c r="I74" s="388"/>
    </row>
    <row r="75" spans="3:9" hidden="1" x14ac:dyDescent="0.25"/>
    <row r="76" spans="3:9" x14ac:dyDescent="0.25"/>
    <row r="77" spans="3:9" x14ac:dyDescent="0.25"/>
  </sheetData>
  <sheetProtection algorithmName="SHA-512" hashValue="fcZweb8sCGRo7KomSwllaUIi7oiTSM8ypiyT0li6SzxC4CZo8fcuAiLZEmXmt8glXIIg1i39VqQHzMSwL7ez2w==" saltValue="aYlp3+qBL/dE4AS2nHH3YQ==" spinCount="100000" sheet="1" selectLockedCells="1"/>
  <mergeCells count="73">
    <mergeCell ref="C68:F68"/>
    <mergeCell ref="H72:I72"/>
    <mergeCell ref="H73:I73"/>
    <mergeCell ref="H74:I74"/>
    <mergeCell ref="C74:F74"/>
    <mergeCell ref="C69:F69"/>
    <mergeCell ref="C70:F70"/>
    <mergeCell ref="H69:I69"/>
    <mergeCell ref="H70:I70"/>
    <mergeCell ref="H71:I71"/>
    <mergeCell ref="C63:F63"/>
    <mergeCell ref="C65:F65"/>
    <mergeCell ref="C66:F66"/>
    <mergeCell ref="C67:F67"/>
    <mergeCell ref="H65:I65"/>
    <mergeCell ref="H66:I66"/>
    <mergeCell ref="H67:I67"/>
    <mergeCell ref="C56:F56"/>
    <mergeCell ref="C58:F60"/>
    <mergeCell ref="H58:I60"/>
    <mergeCell ref="C34:D34"/>
    <mergeCell ref="G34:I34"/>
    <mergeCell ref="G36:I36"/>
    <mergeCell ref="F46:H46"/>
    <mergeCell ref="F52:H52"/>
    <mergeCell ref="F40:H40"/>
    <mergeCell ref="C50:E50"/>
    <mergeCell ref="C52:D52"/>
    <mergeCell ref="C44:E44"/>
    <mergeCell ref="C36:E36"/>
    <mergeCell ref="C40:D40"/>
    <mergeCell ref="C46:D46"/>
    <mergeCell ref="C32:E32"/>
    <mergeCell ref="C27:F27"/>
    <mergeCell ref="H27:I27"/>
    <mergeCell ref="C28:F28"/>
    <mergeCell ref="H28:I28"/>
    <mergeCell ref="C29:F29"/>
    <mergeCell ref="H29:I29"/>
    <mergeCell ref="G32:H32"/>
    <mergeCell ref="C31:F31"/>
    <mergeCell ref="C26:F26"/>
    <mergeCell ref="H26:I26"/>
    <mergeCell ref="C22:F22"/>
    <mergeCell ref="H22:I22"/>
    <mergeCell ref="C23:F23"/>
    <mergeCell ref="H23:I23"/>
    <mergeCell ref="C24:F24"/>
    <mergeCell ref="H24:I24"/>
    <mergeCell ref="C25:F25"/>
    <mergeCell ref="H25:I25"/>
    <mergeCell ref="C20:F20"/>
    <mergeCell ref="H20:I20"/>
    <mergeCell ref="C21:F21"/>
    <mergeCell ref="H21:I21"/>
    <mergeCell ref="I2:I10"/>
    <mergeCell ref="C18:F18"/>
    <mergeCell ref="H18:I18"/>
    <mergeCell ref="C19:F19"/>
    <mergeCell ref="C12:F12"/>
    <mergeCell ref="H12:I12"/>
    <mergeCell ref="C15:F15"/>
    <mergeCell ref="H15:I15"/>
    <mergeCell ref="C16:F16"/>
    <mergeCell ref="H16:I16"/>
    <mergeCell ref="C14:F14"/>
    <mergeCell ref="H14:I14"/>
    <mergeCell ref="H19:I19"/>
    <mergeCell ref="G2:H2"/>
    <mergeCell ref="G4:H4"/>
    <mergeCell ref="G6:H6"/>
    <mergeCell ref="G8:H8"/>
    <mergeCell ref="G10:H10"/>
  </mergeCells>
  <dataValidations count="5">
    <dataValidation allowBlank="1" showInputMessage="1" showErrorMessage="1" promptTitle="HCP Contact Email" prompt="Please include a email contact that can be reached for questions related to this form" sqref="G10:H10" xr:uid="{8A5B51BF-E1CF-4733-8A05-CDA88183802E}"/>
    <dataValidation allowBlank="1" showInputMessage="1" showErrorMessage="1" promptTitle="Hospital Name" prompt="Please include Hospital / Diabetes Centre name" sqref="G4:H4" xr:uid="{55E09886-F23A-44F3-B9A1-FD6A728A07A2}"/>
    <dataValidation allowBlank="1" showInputMessage="1" showErrorMessage="1" promptTitle="Hospital Address" prompt="Please include Hospital / Diabetes Centre address" sqref="G6:H6" xr:uid="{D13945A7-D403-4C16-98BF-B8EFCF465418}"/>
    <dataValidation allowBlank="1" showInputMessage="1" showErrorMessage="1" promptTitle="Healthcare Professional" prompt="Please include details of HCP completing this form" sqref="G8:H8" xr:uid="{43189483-7193-461E-8F35-0F38AA641D9F}"/>
    <dataValidation allowBlank="1" showInputMessage="1" showErrorMessage="1" promptTitle="Date Completed" prompt="Please add date form is completed" sqref="G2:H2" xr:uid="{26F29C51-BFDD-432B-9F69-5FFB6DFFBF7B}"/>
  </dataValidations>
  <pageMargins left="0.7" right="0.7" top="0.75" bottom="0.75" header="0.3" footer="0.3"/>
  <pageSetup paperSize="9" orientation="portrait" r:id="rId1"/>
  <customProperties>
    <customPr name="_pios_id" r:id="rId2"/>
  </customProperties>
  <drawing r:id="rId3"/>
  <extLst>
    <ext xmlns:x14="http://schemas.microsoft.com/office/spreadsheetml/2009/9/main" uri="{78C0D931-6437-407d-A8EE-F0AAD7539E65}">
      <x14:conditionalFormattings>
        <x14:conditionalFormatting xmlns:xm="http://schemas.microsoft.com/office/excel/2006/main">
          <x14:cfRule type="expression" priority="28" id="{DA31E961-8378-47DF-981F-59C574E909D5}">
            <xm:f>$C$36='Drop down Lists'!$BK$2</xm:f>
            <x14:dxf>
              <font>
                <color theme="0"/>
              </font>
              <fill>
                <patternFill patternType="none">
                  <bgColor auto="1"/>
                </patternFill>
              </fill>
              <border>
                <left style="thin">
                  <color theme="0"/>
                </left>
                <right style="thin">
                  <color theme="0"/>
                </right>
                <top style="thin">
                  <color theme="0"/>
                </top>
                <bottom style="thin">
                  <color theme="0"/>
                </bottom>
                <vertical/>
                <horizontal/>
              </border>
            </x14:dxf>
          </x14:cfRule>
          <xm:sqref>C47:I51 C46:F46 I46 C53:I54 C52:F52 I52 C38:I39 C43:I45 I40:I42</xm:sqref>
        </x14:conditionalFormatting>
        <x14:conditionalFormatting xmlns:xm="http://schemas.microsoft.com/office/excel/2006/main">
          <x14:cfRule type="expression" priority="27" id="{C378A0EA-D768-4BC0-9382-6CBA6D9B7143}">
            <xm:f>$C$36='Drop down Lists'!$BK$2</xm:f>
            <x14:dxf>
              <font>
                <color rgb="FFB9D9EB"/>
              </font>
              <fill>
                <patternFill>
                  <bgColor rgb="FFB9D9EB"/>
                </patternFill>
              </fill>
              <border>
                <left style="thin">
                  <color auto="1"/>
                </left>
                <right style="thin">
                  <color auto="1"/>
                </right>
                <top style="thin">
                  <color auto="1"/>
                </top>
                <bottom style="thin">
                  <color auto="1"/>
                </bottom>
                <vertical/>
                <horizontal/>
              </border>
            </x14:dxf>
          </x14:cfRule>
          <xm:sqref>G36:I36</xm:sqref>
        </x14:conditionalFormatting>
        <x14:conditionalFormatting xmlns:xm="http://schemas.microsoft.com/office/excel/2006/main">
          <x14:cfRule type="expression" priority="23" id="{D7481C2C-8105-4EDE-95CE-4DD21716BBC7}">
            <xm:f>H$15='Drop down Lists'!$C$2</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H18:I23 H14:I16 H25:I28</xm:sqref>
        </x14:conditionalFormatting>
        <x14:conditionalFormatting xmlns:xm="http://schemas.microsoft.com/office/excel/2006/main">
          <x14:cfRule type="expression" priority="22" id="{52C604AE-81ED-4E26-A239-336EE525248A}">
            <xm:f>H$15='Drop down Lists'!$C$6</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H18:I18</xm:sqref>
        </x14:conditionalFormatting>
        <x14:conditionalFormatting xmlns:xm="http://schemas.microsoft.com/office/excel/2006/main">
          <x14:cfRule type="expression" priority="21" id="{591B9963-5FD4-44EC-8136-5912A6733E62}">
            <xm:f>H$20='Drop down Lists'!$A$3</xm:f>
            <x14:dxf>
              <font>
                <color rgb="FF001E46"/>
              </font>
              <fill>
                <patternFill>
                  <bgColor rgb="FF001E46"/>
                </patternFill>
              </fill>
              <border>
                <left/>
                <right/>
                <top/>
                <bottom/>
                <vertical/>
                <horizontal/>
              </border>
            </x14:dxf>
          </x14:cfRule>
          <xm:sqref>H18:I18</xm:sqref>
        </x14:conditionalFormatting>
        <x14:conditionalFormatting xmlns:xm="http://schemas.microsoft.com/office/excel/2006/main">
          <x14:cfRule type="expression" priority="20" id="{60BD97B8-5980-4DB8-8A8F-73568D19763F}">
            <xm:f>H$15='Drop down Lists'!$C$2</xm:f>
            <x14:dxf>
              <font>
                <color rgb="FF001E46"/>
              </font>
              <fill>
                <patternFill>
                  <bgColor rgb="FF001E46"/>
                </patternFill>
              </fill>
              <border>
                <left/>
                <right/>
                <top/>
                <bottom/>
                <vertical/>
                <horizontal/>
              </border>
            </x14:dxf>
          </x14:cfRule>
          <xm:sqref>H24</xm:sqref>
        </x14:conditionalFormatting>
        <x14:conditionalFormatting xmlns:xm="http://schemas.microsoft.com/office/excel/2006/main">
          <x14:cfRule type="expression" priority="24" id="{4F53A3C1-7E55-4729-BC14-B84F8D0751AF}">
            <xm:f>H$15='Drop down Lists'!$C$7</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H18:I18</xm:sqref>
        </x14:conditionalFormatting>
        <x14:conditionalFormatting xmlns:xm="http://schemas.microsoft.com/office/excel/2006/main">
          <x14:cfRule type="expression" priority="19" id="{7D21EF77-DF50-4C7B-BADB-EA9C3CFD42C7}">
            <xm:f>I$15='Drop down Lists'!$C$2</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I32</xm:sqref>
        </x14:conditionalFormatting>
        <x14:conditionalFormatting xmlns:xm="http://schemas.microsoft.com/office/excel/2006/main">
          <x14:cfRule type="expression" priority="18" id="{E661F968-60B5-4571-8FE1-F75B279AE315}">
            <xm:f>H$15='Drop down Lists'!$C$2</xm:f>
            <x14:dxf>
              <font>
                <color rgb="FF001E46"/>
              </font>
              <fill>
                <patternFill>
                  <bgColor rgb="FF001E46"/>
                </patternFill>
              </fill>
              <border>
                <left style="thin">
                  <color rgb="FF001E46"/>
                </left>
                <right style="thin">
                  <color rgb="FF001E46"/>
                </right>
                <top style="thin">
                  <color rgb="FF001E46"/>
                </top>
                <bottom style="thin">
                  <color rgb="FF001E46"/>
                </bottom>
              </border>
            </x14:dxf>
          </x14:cfRule>
          <xm:sqref>I32</xm:sqref>
        </x14:conditionalFormatting>
        <x14:conditionalFormatting xmlns:xm="http://schemas.microsoft.com/office/excel/2006/main">
          <x14:cfRule type="expression" priority="17" id="{AC615072-B001-41FF-B594-0337851C6A00}">
            <xm:f>$C$36='Drop down Lists'!$BK$2</xm:f>
            <x14:dxf>
              <fill>
                <patternFill>
                  <bgColor theme="0"/>
                </patternFill>
              </fill>
              <border>
                <left style="thin">
                  <color theme="0"/>
                </left>
                <right style="thin">
                  <color theme="0"/>
                </right>
                <top style="thin">
                  <color theme="0"/>
                </top>
                <bottom style="thin">
                  <color theme="0"/>
                </bottom>
                <vertical/>
                <horizontal/>
              </border>
            </x14:dxf>
          </x14:cfRule>
          <xm:sqref>I42</xm:sqref>
        </x14:conditionalFormatting>
        <x14:conditionalFormatting xmlns:xm="http://schemas.microsoft.com/office/excel/2006/main">
          <x14:cfRule type="expression" priority="16" id="{E617F7B1-4A95-470F-A29F-8D1839DB24B3}">
            <xm:f>H$15='Drop down Lists'!$C$2</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H29:I29</xm:sqref>
        </x14:conditionalFormatting>
        <x14:conditionalFormatting xmlns:xm="http://schemas.microsoft.com/office/excel/2006/main">
          <x14:cfRule type="expression" priority="15" id="{A4E99E77-45C3-48AD-9C95-9E85BD0EDB64}">
            <xm:f>$C$36='Drop down Lists'!$BK$2</xm:f>
            <x14:dxf>
              <font>
                <color theme="0"/>
              </font>
              <fill>
                <patternFill patternType="none">
                  <bgColor auto="1"/>
                </patternFill>
              </fill>
              <border>
                <left style="thin">
                  <color theme="0"/>
                </left>
                <right style="thin">
                  <color theme="0"/>
                </right>
                <top style="thin">
                  <color theme="0"/>
                </top>
                <bottom style="thin">
                  <color theme="0"/>
                </bottom>
                <vertical/>
                <horizontal/>
              </border>
            </x14:dxf>
          </x14:cfRule>
          <xm:sqref>C40:F40</xm:sqref>
        </x14:conditionalFormatting>
        <x14:conditionalFormatting xmlns:xm="http://schemas.microsoft.com/office/excel/2006/main">
          <x14:cfRule type="expression" priority="12" id="{ADCEBB07-CE88-49E1-AA6B-5BB6E850318B}">
            <xm:f>$C$36='Drop down Lists'!$BK$2</xm:f>
            <x14:dxf>
              <font>
                <color theme="0"/>
              </font>
              <fill>
                <patternFill patternType="none">
                  <bgColor auto="1"/>
                </patternFill>
              </fill>
              <border>
                <left style="thin">
                  <color theme="0"/>
                </left>
                <right style="thin">
                  <color theme="0"/>
                </right>
                <top style="thin">
                  <color theme="0"/>
                </top>
                <bottom style="thin">
                  <color theme="0"/>
                </bottom>
                <vertical/>
                <horizontal/>
              </border>
            </x14:dxf>
          </x14:cfRule>
          <xm:sqref>C41:H42</xm:sqref>
        </x14:conditionalFormatting>
        <x14:conditionalFormatting xmlns:xm="http://schemas.microsoft.com/office/excel/2006/main">
          <x14:cfRule type="expression" priority="2" id="{57A66015-9A41-4688-8A60-3B9BD4FC17AA}">
            <xm:f>H$15='Drop down Lists'!$C$2</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H74:I74</xm:sqref>
        </x14:conditionalFormatting>
        <x14:conditionalFormatting xmlns:xm="http://schemas.microsoft.com/office/excel/2006/main">
          <x14:cfRule type="expression" priority="10" id="{E54379AD-D61A-4A3E-9A7A-FB027D6662D2}">
            <xm:f>H$15='Drop down Lists'!$C$2</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H66:I66</xm:sqref>
        </x14:conditionalFormatting>
        <x14:conditionalFormatting xmlns:xm="http://schemas.microsoft.com/office/excel/2006/main">
          <x14:cfRule type="expression" priority="9" id="{BC35363E-4968-462C-B25E-7DD082E66999}">
            <xm:f>H$15='Drop down Lists'!$C$2</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H67:I67</xm:sqref>
        </x14:conditionalFormatting>
        <x14:conditionalFormatting xmlns:xm="http://schemas.microsoft.com/office/excel/2006/main">
          <x14:cfRule type="expression" priority="8" id="{411D1A2F-ED95-4ED3-9EC5-03B06C8D29F7}">
            <xm:f>H$15='Drop down Lists'!$C$2</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H69:I69</xm:sqref>
        </x14:conditionalFormatting>
        <x14:conditionalFormatting xmlns:xm="http://schemas.microsoft.com/office/excel/2006/main">
          <x14:cfRule type="expression" priority="7" id="{08CC0939-AF8C-4F87-BCA8-C7CAB794AB88}">
            <xm:f>H$15='Drop down Lists'!$C$2</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H70:I70</xm:sqref>
        </x14:conditionalFormatting>
        <x14:conditionalFormatting xmlns:xm="http://schemas.microsoft.com/office/excel/2006/main">
          <x14:cfRule type="expression" priority="6" id="{4CDDE764-E3D1-456B-9D80-53A15C25FB96}">
            <xm:f>H$15='Drop down Lists'!$C$2</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H71:I71</xm:sqref>
        </x14:conditionalFormatting>
        <x14:conditionalFormatting xmlns:xm="http://schemas.microsoft.com/office/excel/2006/main">
          <x14:cfRule type="expression" priority="5" id="{2A8A6201-5B8A-405F-8467-EA34061D4D05}">
            <xm:f>H$15='Drop down Lists'!$C$2</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H72:I72</xm:sqref>
        </x14:conditionalFormatting>
        <x14:conditionalFormatting xmlns:xm="http://schemas.microsoft.com/office/excel/2006/main">
          <x14:cfRule type="expression" priority="4" id="{57059536-562C-4ADF-9F29-658F6444057D}">
            <xm:f>H$15='Drop down Lists'!$C$2</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H73:I73</xm:sqref>
        </x14:conditionalFormatting>
        <x14:conditionalFormatting xmlns:xm="http://schemas.microsoft.com/office/excel/2006/main">
          <x14:cfRule type="expression" priority="1" id="{47854031-1BA6-4133-AC84-69C1696ACEB7}">
            <xm:f>H$15='Drop down Lists'!$C$2</xm:f>
            <x14:dxf>
              <font>
                <color rgb="FF001E46"/>
              </font>
              <fill>
                <patternFill>
                  <bgColor rgb="FF001E46"/>
                </patternFill>
              </fill>
              <border>
                <left style="thin">
                  <color rgb="FF001E46"/>
                </left>
                <right style="thin">
                  <color rgb="FF001E46"/>
                </right>
                <top style="thin">
                  <color rgb="FF001E46"/>
                </top>
                <bottom style="thin">
                  <color rgb="FF001E46"/>
                </bottom>
                <vertical/>
                <horizontal/>
              </border>
            </x14:dxf>
          </x14:cfRule>
          <xm:sqref>H65:I65</xm:sqref>
        </x14:conditionalFormatting>
      </x14:conditionalFormattings>
    </ext>
    <ext xmlns:x14="http://schemas.microsoft.com/office/spreadsheetml/2009/9/main" uri="{CCE6A557-97BC-4b89-ADB6-D9C93CAAB3DF}">
      <x14:dataValidations xmlns:xm="http://schemas.microsoft.com/office/excel/2006/main" count="3">
        <x14:dataValidation type="list" allowBlank="1" showInputMessage="1" showErrorMessage="1" xr:uid="{30F88656-0153-4BBE-B506-112D6847516E}">
          <x14:formula1>
            <xm:f>'Drop down Lists'!$A$2:$A$4</xm:f>
          </x14:formula1>
          <xm:sqref>H16:I16</xm:sqref>
        </x14:dataValidation>
        <x14:dataValidation type="list" allowBlank="1" showInputMessage="1" showErrorMessage="1" xr:uid="{8AED3908-E8A3-4EDE-8CA4-32C007319774}">
          <x14:formula1>
            <xm:f>'Drop down Lists'!$BC$2:$BC$4</xm:f>
          </x14:formula1>
          <xm:sqref>I32</xm:sqref>
        </x14:dataValidation>
        <x14:dataValidation type="list" allowBlank="1" showInputMessage="1" showErrorMessage="1" xr:uid="{0E12FE40-CE90-427C-A209-46B265E3EF90}">
          <x14:formula1>
            <xm:f>'Drop down Lists'!$BK$2:$BK$4</xm:f>
          </x14:formula1>
          <xm:sqref>C36:E36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D518D8-73FC-46E4-9E07-97A04F15E4B4}">
  <sheetPr codeName="Sheet2">
    <tabColor rgb="FF002060"/>
    <pageSetUpPr fitToPage="1"/>
  </sheetPr>
  <dimension ref="B2:G26"/>
  <sheetViews>
    <sheetView showGridLines="0" zoomScaleNormal="100" zoomScaleSheetLayoutView="85" zoomScalePageLayoutView="70" workbookViewId="0"/>
  </sheetViews>
  <sheetFormatPr defaultColWidth="9.28515625" defaultRowHeight="14.25" x14ac:dyDescent="0.2"/>
  <cols>
    <col min="1" max="1" width="13.85546875" style="45" customWidth="1"/>
    <col min="2" max="2" width="86.42578125" style="31" customWidth="1"/>
    <col min="3" max="3" width="2.42578125" style="31" customWidth="1"/>
    <col min="4" max="4" width="87.28515625" style="29" customWidth="1"/>
    <col min="5" max="16384" width="9.28515625" style="45"/>
  </cols>
  <sheetData>
    <row r="2" spans="2:4" x14ac:dyDescent="0.2">
      <c r="B2" s="222"/>
      <c r="C2" s="223"/>
      <c r="D2" s="224"/>
    </row>
    <row r="3" spans="2:4" x14ac:dyDescent="0.2">
      <c r="B3" s="225"/>
      <c r="C3" s="214"/>
      <c r="D3" s="226"/>
    </row>
    <row r="4" spans="2:4" x14ac:dyDescent="0.2">
      <c r="B4" s="225"/>
      <c r="C4" s="214"/>
      <c r="D4" s="226"/>
    </row>
    <row r="5" spans="2:4" x14ac:dyDescent="0.2">
      <c r="B5" s="225"/>
      <c r="C5" s="214"/>
      <c r="D5" s="226"/>
    </row>
    <row r="6" spans="2:4" x14ac:dyDescent="0.2">
      <c r="B6" s="225"/>
      <c r="C6" s="214"/>
      <c r="D6" s="226"/>
    </row>
    <row r="7" spans="2:4" x14ac:dyDescent="0.2">
      <c r="B7" s="225"/>
      <c r="C7" s="214"/>
      <c r="D7" s="226"/>
    </row>
    <row r="8" spans="2:4" x14ac:dyDescent="0.2">
      <c r="B8" s="225"/>
      <c r="C8" s="214"/>
      <c r="D8" s="226"/>
    </row>
    <row r="9" spans="2:4" x14ac:dyDescent="0.2">
      <c r="B9" s="225"/>
      <c r="C9" s="214"/>
      <c r="D9" s="226"/>
    </row>
    <row r="10" spans="2:4" x14ac:dyDescent="0.2">
      <c r="B10" s="225"/>
      <c r="C10" s="214"/>
      <c r="D10" s="226"/>
    </row>
    <row r="11" spans="2:4" x14ac:dyDescent="0.2">
      <c r="B11" s="225"/>
      <c r="C11" s="214"/>
      <c r="D11" s="226"/>
    </row>
    <row r="12" spans="2:4" x14ac:dyDescent="0.2">
      <c r="B12" s="225"/>
      <c r="C12" s="214"/>
      <c r="D12" s="226"/>
    </row>
    <row r="13" spans="2:4" x14ac:dyDescent="0.2">
      <c r="B13" s="225"/>
      <c r="C13" s="214"/>
      <c r="D13" s="226"/>
    </row>
    <row r="14" spans="2:4" x14ac:dyDescent="0.2">
      <c r="B14" s="227"/>
      <c r="C14" s="213"/>
      <c r="D14" s="226"/>
    </row>
    <row r="15" spans="2:4" s="29" customFormat="1" ht="10.5" customHeight="1" x14ac:dyDescent="0.2">
      <c r="B15" s="229"/>
      <c r="C15" s="230"/>
      <c r="D15" s="231"/>
    </row>
    <row r="16" spans="2:4" s="29" customFormat="1" ht="12.75" customHeight="1" x14ac:dyDescent="0.2">
      <c r="B16" s="228"/>
      <c r="C16" s="228"/>
      <c r="D16" s="215"/>
    </row>
    <row r="17" spans="2:7" ht="8.25" customHeight="1" x14ac:dyDescent="0.2">
      <c r="B17" s="221"/>
      <c r="C17" s="221"/>
      <c r="D17" s="221"/>
    </row>
    <row r="18" spans="2:7" ht="188.25" customHeight="1" x14ac:dyDescent="0.2">
      <c r="B18" s="217" t="s">
        <v>284</v>
      </c>
      <c r="C18" s="219"/>
      <c r="D18" s="218" t="s">
        <v>283</v>
      </c>
    </row>
    <row r="19" spans="2:7" ht="122.25" customHeight="1" x14ac:dyDescent="0.2">
      <c r="B19" s="217" t="s">
        <v>280</v>
      </c>
      <c r="C19" s="219"/>
      <c r="D19" s="218" t="s">
        <v>285</v>
      </c>
    </row>
    <row r="20" spans="2:7" ht="202.5" customHeight="1" x14ac:dyDescent="0.2">
      <c r="B20" s="216" t="s">
        <v>276</v>
      </c>
      <c r="C20" s="219"/>
      <c r="D20" s="218" t="s">
        <v>286</v>
      </c>
    </row>
    <row r="21" spans="2:7" ht="282" customHeight="1" x14ac:dyDescent="0.2">
      <c r="B21" s="216" t="s">
        <v>277</v>
      </c>
      <c r="C21" s="219"/>
      <c r="D21" s="218" t="s">
        <v>287</v>
      </c>
    </row>
    <row r="22" spans="2:7" ht="103.5" customHeight="1" x14ac:dyDescent="0.2">
      <c r="B22" s="216" t="s">
        <v>278</v>
      </c>
      <c r="C22" s="219"/>
      <c r="D22" s="218" t="s">
        <v>288</v>
      </c>
    </row>
    <row r="23" spans="2:7" ht="240" customHeight="1" x14ac:dyDescent="0.2">
      <c r="B23" s="216" t="s">
        <v>279</v>
      </c>
      <c r="C23" s="219"/>
      <c r="D23" s="218" t="s">
        <v>289</v>
      </c>
    </row>
    <row r="24" spans="2:7" ht="156" customHeight="1" x14ac:dyDescent="0.2">
      <c r="B24" s="216" t="s">
        <v>281</v>
      </c>
      <c r="C24" s="219"/>
      <c r="D24" s="220"/>
    </row>
    <row r="25" spans="2:7" ht="320.25" customHeight="1" thickBot="1" x14ac:dyDescent="0.25">
      <c r="B25" s="216" t="s">
        <v>282</v>
      </c>
      <c r="C25" s="219"/>
      <c r="D25" s="220"/>
    </row>
    <row r="26" spans="2:7" ht="115.5" customHeight="1" thickBot="1" x14ac:dyDescent="0.25">
      <c r="B26" s="406" t="s">
        <v>329</v>
      </c>
      <c r="C26" s="257"/>
      <c r="D26" s="257"/>
      <c r="E26" s="257"/>
      <c r="F26" s="181"/>
      <c r="G26" s="29"/>
    </row>
  </sheetData>
  <sheetProtection algorithmName="SHA-512" hashValue="y1CG3M2mfWGqyUwnAe8lDTYgfoa7HZrKfYVEYCEkNj4AjiUtiPSgiakxNyuYhsmYFxWZoc7es26RI7Ug77e2VQ==" saltValue="CwNFKCCdxFyocVPGj9l3aw==" spinCount="100000" sheet="1" objects="1" scenarios="1" selectLockedCells="1" selectUnlockedCells="1"/>
  <mergeCells count="1">
    <mergeCell ref="B26:E26"/>
  </mergeCells>
  <hyperlinks>
    <hyperlink ref="B26" r:id="rId1" display="diabetesuk_fundingmgmt@medtronic.com with your Official Purchase Order Document" xr:uid="{F2E5AF88-A4BF-4E5C-BAD5-E7759EC7CC96}"/>
  </hyperlinks>
  <pageMargins left="0.74803149606299213" right="0.74803149606299213" top="0.39370078740157483" bottom="0.19685039370078741" header="0.51181102362204722" footer="0.51181102362204722"/>
  <pageSetup paperSize="9" scale="50" fitToHeight="0" orientation="portrait" r:id="rId2"/>
  <headerFooter alignWithMargins="0"/>
  <rowBreaks count="1" manualBreakCount="1">
    <brk id="16" min="1" max="5" man="1"/>
  </rowBreaks>
  <customProperties>
    <customPr name="_pios_id" r:id="rId3"/>
  </customProperties>
  <drawing r:id="rId4"/>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8C0C03-BDD6-4F3A-B91F-196174862C10}">
  <sheetPr codeName="Sheet21"/>
  <dimension ref="A1:BU39"/>
  <sheetViews>
    <sheetView workbookViewId="0">
      <selection activeCell="D9" sqref="D9"/>
    </sheetView>
  </sheetViews>
  <sheetFormatPr defaultRowHeight="15" x14ac:dyDescent="0.25"/>
  <cols>
    <col min="1" max="1" width="36.85546875" bestFit="1" customWidth="1"/>
    <col min="3" max="3" width="43.28515625" bestFit="1" customWidth="1"/>
    <col min="9" max="9" width="67.7109375" bestFit="1" customWidth="1"/>
    <col min="10" max="10" width="11.5703125" bestFit="1" customWidth="1"/>
    <col min="11" max="11" width="11.5703125" customWidth="1"/>
    <col min="12" max="12" width="46.42578125" bestFit="1" customWidth="1"/>
    <col min="14" max="14" width="27.85546875" customWidth="1"/>
    <col min="16" max="17" width="24.5703125" customWidth="1"/>
    <col min="18" max="18" width="49" bestFit="1" customWidth="1"/>
    <col min="19" max="19" width="61" bestFit="1" customWidth="1"/>
    <col min="21" max="21" width="25.140625" bestFit="1" customWidth="1"/>
    <col min="22" max="22" width="10.140625" bestFit="1" customWidth="1"/>
    <col min="27" max="27" width="13.28515625" bestFit="1" customWidth="1"/>
    <col min="30" max="30" width="16.85546875" bestFit="1" customWidth="1"/>
    <col min="31" max="31" width="19" bestFit="1" customWidth="1"/>
    <col min="33" max="33" width="22.140625" bestFit="1" customWidth="1"/>
    <col min="34" max="34" width="33.5703125" bestFit="1" customWidth="1"/>
    <col min="35" max="35" width="42.7109375" bestFit="1" customWidth="1"/>
    <col min="36" max="36" width="42.7109375" customWidth="1"/>
    <col min="37" max="37" width="46.28515625" bestFit="1" customWidth="1"/>
    <col min="38" max="38" width="42.7109375" customWidth="1"/>
    <col min="39" max="39" width="72.42578125" bestFit="1" customWidth="1"/>
    <col min="40" max="40" width="19.5703125" customWidth="1"/>
    <col min="41" max="41" width="20.7109375" customWidth="1"/>
    <col min="42" max="42" width="19.5703125" customWidth="1"/>
    <col min="43" max="43" width="48" bestFit="1" customWidth="1"/>
    <col min="44" max="44" width="54.42578125" bestFit="1" customWidth="1"/>
    <col min="46" max="46" width="39.28515625" bestFit="1" customWidth="1"/>
    <col min="47" max="47" width="18.5703125" bestFit="1" customWidth="1"/>
    <col min="48" max="48" width="18.5703125" customWidth="1"/>
    <col min="49" max="49" width="36" bestFit="1" customWidth="1"/>
    <col min="50" max="50" width="17.28515625" bestFit="1" customWidth="1"/>
    <col min="51" max="51" width="17.28515625" customWidth="1"/>
    <col min="52" max="52" width="31.85546875" style="63" bestFit="1" customWidth="1"/>
    <col min="53" max="53" width="17.28515625" bestFit="1" customWidth="1"/>
    <col min="54" max="54" width="14.7109375" bestFit="1" customWidth="1"/>
    <col min="63" max="63" width="23.7109375" bestFit="1" customWidth="1"/>
    <col min="64" max="64" width="11.7109375" bestFit="1" customWidth="1"/>
    <col min="68" max="68" width="48.7109375" customWidth="1"/>
    <col min="69" max="73" width="45.5703125" customWidth="1"/>
  </cols>
  <sheetData>
    <row r="1" spans="1:73" s="246" customFormat="1" ht="43.5" customHeight="1" x14ac:dyDescent="0.35">
      <c r="A1" s="246" t="s">
        <v>0</v>
      </c>
      <c r="C1" s="246" t="s">
        <v>1</v>
      </c>
      <c r="F1" s="246" t="s">
        <v>67</v>
      </c>
      <c r="I1" s="247" t="s">
        <v>66</v>
      </c>
      <c r="J1" s="247"/>
      <c r="K1" s="247"/>
      <c r="L1" s="247" t="s">
        <v>297</v>
      </c>
      <c r="P1" s="246" t="s">
        <v>315</v>
      </c>
      <c r="R1" s="247" t="s">
        <v>318</v>
      </c>
      <c r="S1" s="247" t="s">
        <v>319</v>
      </c>
      <c r="U1" s="246" t="s">
        <v>114</v>
      </c>
      <c r="X1" s="246" t="s">
        <v>115</v>
      </c>
      <c r="AA1" s="246" t="s">
        <v>128</v>
      </c>
      <c r="AD1" s="246" t="s">
        <v>70</v>
      </c>
      <c r="AG1" s="246" t="s">
        <v>113</v>
      </c>
      <c r="AH1" s="246" t="s">
        <v>193</v>
      </c>
      <c r="AI1" s="246" t="s">
        <v>206</v>
      </c>
      <c r="AM1" s="246" t="s">
        <v>145</v>
      </c>
      <c r="AQ1" s="246" t="s">
        <v>181</v>
      </c>
      <c r="AR1" s="246" t="s">
        <v>185</v>
      </c>
      <c r="AT1" s="246" t="s">
        <v>119</v>
      </c>
      <c r="AW1" s="246" t="s">
        <v>120</v>
      </c>
      <c r="AZ1" s="248" t="s">
        <v>149</v>
      </c>
      <c r="BC1" s="246" t="s">
        <v>121</v>
      </c>
      <c r="BK1" s="246" t="s">
        <v>195</v>
      </c>
      <c r="BP1" s="249" t="s">
        <v>130</v>
      </c>
      <c r="BQ1" s="250">
        <v>1600</v>
      </c>
      <c r="BR1" s="251"/>
      <c r="BS1" s="249" t="s">
        <v>131</v>
      </c>
      <c r="BT1" s="252">
        <v>6</v>
      </c>
      <c r="BU1" s="251"/>
    </row>
    <row r="2" spans="1:73" x14ac:dyDescent="0.25">
      <c r="A2" s="5" t="s">
        <v>29</v>
      </c>
      <c r="C2" s="5" t="s">
        <v>271</v>
      </c>
      <c r="F2" t="s">
        <v>29</v>
      </c>
      <c r="I2" s="5" t="s">
        <v>29</v>
      </c>
      <c r="J2" s="5"/>
      <c r="K2" s="5"/>
      <c r="L2" s="5" t="s">
        <v>29</v>
      </c>
      <c r="N2" t="s">
        <v>316</v>
      </c>
      <c r="O2" t="s">
        <v>317</v>
      </c>
      <c r="P2" s="5" t="s">
        <v>29</v>
      </c>
      <c r="Q2" s="5"/>
      <c r="R2" s="5" t="s">
        <v>29</v>
      </c>
      <c r="S2" s="5" t="s">
        <v>29</v>
      </c>
      <c r="T2" s="5"/>
      <c r="U2" s="5" t="s">
        <v>29</v>
      </c>
      <c r="X2" s="5" t="s">
        <v>29</v>
      </c>
      <c r="AA2" s="5" t="s">
        <v>29</v>
      </c>
      <c r="AD2" s="5" t="s">
        <v>29</v>
      </c>
      <c r="AE2" t="s">
        <v>150</v>
      </c>
      <c r="AF2" t="s">
        <v>150</v>
      </c>
      <c r="AG2" s="5" t="s">
        <v>29</v>
      </c>
      <c r="AH2" s="5" t="s">
        <v>29</v>
      </c>
      <c r="AI2" s="5" t="s">
        <v>213</v>
      </c>
      <c r="AJ2" s="5"/>
      <c r="AK2" s="5"/>
      <c r="AL2" s="5"/>
      <c r="AM2" t="s">
        <v>29</v>
      </c>
      <c r="AN2" t="s">
        <v>150</v>
      </c>
      <c r="AO2" t="s">
        <v>150</v>
      </c>
      <c r="AQ2" t="s">
        <v>29</v>
      </c>
      <c r="AR2" t="s">
        <v>29</v>
      </c>
      <c r="AT2" t="s">
        <v>29</v>
      </c>
      <c r="AU2" t="s">
        <v>150</v>
      </c>
      <c r="AV2" t="s">
        <v>150</v>
      </c>
      <c r="AW2" t="s">
        <v>29</v>
      </c>
      <c r="AX2" t="s">
        <v>150</v>
      </c>
      <c r="AY2" t="s">
        <v>150</v>
      </c>
      <c r="AZ2" s="63" t="s">
        <v>29</v>
      </c>
      <c r="BC2" t="s">
        <v>29</v>
      </c>
      <c r="BK2" t="s">
        <v>29</v>
      </c>
      <c r="BL2" t="s">
        <v>137</v>
      </c>
      <c r="BP2" s="52" t="s">
        <v>132</v>
      </c>
      <c r="BQ2" s="53">
        <v>60</v>
      </c>
      <c r="BR2" s="51"/>
      <c r="BS2" s="52" t="s">
        <v>133</v>
      </c>
      <c r="BT2" s="53">
        <v>5</v>
      </c>
      <c r="BU2" s="51"/>
    </row>
    <row r="3" spans="1:73" ht="15.75" thickBot="1" x14ac:dyDescent="0.3">
      <c r="A3" t="s">
        <v>27</v>
      </c>
      <c r="C3" s="5" t="s">
        <v>264</v>
      </c>
      <c r="F3" t="s">
        <v>30</v>
      </c>
      <c r="I3" s="5" t="s">
        <v>227</v>
      </c>
      <c r="J3" s="5" t="s">
        <v>35</v>
      </c>
      <c r="K3" s="5"/>
      <c r="L3" s="5" t="s">
        <v>299</v>
      </c>
      <c r="N3" s="5" t="s">
        <v>29</v>
      </c>
      <c r="O3" s="5" t="s">
        <v>29</v>
      </c>
      <c r="P3" s="5" t="s">
        <v>299</v>
      </c>
      <c r="Q3" s="5"/>
      <c r="R3" s="5" t="s">
        <v>327</v>
      </c>
      <c r="S3" s="5" t="s">
        <v>320</v>
      </c>
      <c r="T3" s="5"/>
      <c r="U3" s="59" t="s">
        <v>168</v>
      </c>
      <c r="V3" s="62" t="s">
        <v>164</v>
      </c>
      <c r="X3" s="59" t="s">
        <v>127</v>
      </c>
      <c r="AA3" s="59" t="s">
        <v>202</v>
      </c>
      <c r="AB3" s="62" t="s">
        <v>68</v>
      </c>
      <c r="AD3" s="59" t="s">
        <v>173</v>
      </c>
      <c r="AE3" s="59" t="s">
        <v>175</v>
      </c>
      <c r="AF3" s="59" t="s">
        <v>177</v>
      </c>
      <c r="AG3" t="s">
        <v>106</v>
      </c>
      <c r="AH3" t="s">
        <v>116</v>
      </c>
      <c r="AI3" s="88" t="s">
        <v>207</v>
      </c>
      <c r="AJ3" s="88" t="s">
        <v>210</v>
      </c>
      <c r="AK3" s="88" t="s">
        <v>190</v>
      </c>
      <c r="AL3" s="88" t="s">
        <v>141</v>
      </c>
      <c r="AM3" s="88" t="s">
        <v>170</v>
      </c>
      <c r="AN3" s="88" t="s">
        <v>172</v>
      </c>
      <c r="AO3" s="88" t="s">
        <v>180</v>
      </c>
      <c r="AP3" s="88"/>
      <c r="AQ3" s="88" t="s">
        <v>183</v>
      </c>
      <c r="AR3" s="88" t="s">
        <v>189</v>
      </c>
      <c r="AT3" s="88" t="s">
        <v>157</v>
      </c>
      <c r="AU3" s="88" t="s">
        <v>151</v>
      </c>
      <c r="AV3" s="88" t="s">
        <v>156</v>
      </c>
      <c r="AW3" s="88" t="s">
        <v>160</v>
      </c>
      <c r="AX3" s="88" t="s">
        <v>154</v>
      </c>
      <c r="AY3" s="88" t="s">
        <v>163</v>
      </c>
      <c r="AZ3" s="63" t="str">
        <f ca="1">CONCATENATE("1 Year","  -Supplied Until ",TEXT(BA3,"dd/mm/yyyy"),"                                                                                                        (Date Is Approximate)")</f>
        <v>1 Year  -Supplied Until 19/02/2022                                                                                                        (Date Is Approximate)</v>
      </c>
      <c r="BA3" s="64">
        <f ca="1">TODAY()+358</f>
        <v>44611</v>
      </c>
      <c r="BB3" s="64"/>
      <c r="BC3" t="s">
        <v>122</v>
      </c>
      <c r="BK3" t="s">
        <v>199</v>
      </c>
      <c r="BL3" t="s">
        <v>201</v>
      </c>
      <c r="BP3" s="54" t="s">
        <v>134</v>
      </c>
      <c r="BQ3" s="55">
        <f ca="1">TODAY()</f>
        <v>44253</v>
      </c>
      <c r="BR3" s="51"/>
      <c r="BS3" s="52" t="s">
        <v>135</v>
      </c>
      <c r="BT3" s="56">
        <f>BQ2*BT1</f>
        <v>360</v>
      </c>
      <c r="BU3" s="51"/>
    </row>
    <row r="4" spans="1:73" ht="15.75" thickBot="1" x14ac:dyDescent="0.3">
      <c r="A4" t="s">
        <v>28</v>
      </c>
      <c r="C4" s="61" t="s">
        <v>265</v>
      </c>
      <c r="F4" t="s">
        <v>31</v>
      </c>
      <c r="I4" s="5" t="s">
        <v>294</v>
      </c>
      <c r="J4" t="s">
        <v>291</v>
      </c>
      <c r="L4" s="5" t="s">
        <v>298</v>
      </c>
      <c r="N4" t="s">
        <v>325</v>
      </c>
      <c r="O4" t="s">
        <v>326</v>
      </c>
      <c r="P4" s="5" t="s">
        <v>321</v>
      </c>
      <c r="Q4" s="5"/>
      <c r="U4" s="59" t="s">
        <v>167</v>
      </c>
      <c r="V4" s="62" t="s">
        <v>165</v>
      </c>
      <c r="X4" s="59" t="s">
        <v>166</v>
      </c>
      <c r="AA4" s="59" t="s">
        <v>203</v>
      </c>
      <c r="AB4" s="62" t="s">
        <v>69</v>
      </c>
      <c r="AD4" s="59" t="s">
        <v>174</v>
      </c>
      <c r="AE4" s="59" t="s">
        <v>176</v>
      </c>
      <c r="AF4" s="59" t="s">
        <v>178</v>
      </c>
      <c r="AG4" t="s">
        <v>107</v>
      </c>
      <c r="AH4" t="s">
        <v>117</v>
      </c>
      <c r="AI4" s="88" t="s">
        <v>208</v>
      </c>
      <c r="AJ4" s="88" t="s">
        <v>211</v>
      </c>
      <c r="AK4" s="88" t="s">
        <v>216</v>
      </c>
      <c r="AL4" s="88" t="s">
        <v>214</v>
      </c>
      <c r="AM4" s="88" t="s">
        <v>169</v>
      </c>
      <c r="AN4" s="88" t="s">
        <v>171</v>
      </c>
      <c r="AO4" s="88" t="s">
        <v>179</v>
      </c>
      <c r="AP4" s="88"/>
      <c r="AQ4" s="88" t="s">
        <v>150</v>
      </c>
      <c r="AR4" s="88" t="s">
        <v>188</v>
      </c>
      <c r="AT4" s="88" t="s">
        <v>159</v>
      </c>
      <c r="AU4" s="88" t="s">
        <v>152</v>
      </c>
      <c r="AV4" s="88" t="s">
        <v>158</v>
      </c>
      <c r="AW4" s="88" t="s">
        <v>161</v>
      </c>
      <c r="AX4" s="88" t="s">
        <v>153</v>
      </c>
      <c r="AY4" s="88" t="s">
        <v>162</v>
      </c>
      <c r="AZ4" s="63" t="str">
        <f ca="1">CONCATENATE("4 Years","  -Supplied Until ",TEXT(BA4,"dd/mm/yyyy"),"                                                                                                        (Date Is Approximate)")</f>
        <v>4 Years  -Supplied Until 28/01/2025                                                                                                        (Date Is Approximate)</v>
      </c>
      <c r="BA4" s="64">
        <f ca="1">TODAY()+1432</f>
        <v>45685</v>
      </c>
      <c r="BB4" s="64"/>
      <c r="BC4" t="s">
        <v>192</v>
      </c>
      <c r="BK4" t="s">
        <v>200</v>
      </c>
      <c r="BL4" t="s">
        <v>237</v>
      </c>
      <c r="BP4" s="51"/>
      <c r="BQ4" s="51"/>
      <c r="BR4" s="51"/>
      <c r="BS4" s="51"/>
      <c r="BT4" s="51"/>
      <c r="BU4" s="51"/>
    </row>
    <row r="5" spans="1:73" ht="15.75" thickBot="1" x14ac:dyDescent="0.3">
      <c r="C5" s="5" t="s">
        <v>266</v>
      </c>
      <c r="I5" s="5" t="s">
        <v>295</v>
      </c>
      <c r="J5" t="s">
        <v>292</v>
      </c>
      <c r="L5" s="5" t="s">
        <v>300</v>
      </c>
      <c r="P5" t="s">
        <v>322</v>
      </c>
      <c r="X5" t="s">
        <v>147</v>
      </c>
      <c r="AG5" t="s">
        <v>108</v>
      </c>
      <c r="AH5" t="s">
        <v>118</v>
      </c>
      <c r="AI5" t="s">
        <v>209</v>
      </c>
      <c r="AJ5" t="s">
        <v>212</v>
      </c>
      <c r="AK5" s="88" t="s">
        <v>215</v>
      </c>
      <c r="AL5" t="s">
        <v>217</v>
      </c>
      <c r="AM5" s="88"/>
      <c r="AN5" s="88"/>
      <c r="AO5" s="88"/>
      <c r="AQ5" s="88" t="s">
        <v>150</v>
      </c>
      <c r="AR5" s="88" t="s">
        <v>187</v>
      </c>
      <c r="AT5" s="88"/>
      <c r="AU5" s="88"/>
      <c r="AV5" s="88"/>
      <c r="AW5" s="88"/>
      <c r="AX5" s="88"/>
      <c r="AY5" s="88"/>
      <c r="BC5" t="s">
        <v>263</v>
      </c>
      <c r="BP5" s="166"/>
      <c r="BQ5" s="153"/>
      <c r="BR5" s="391" t="s">
        <v>235</v>
      </c>
      <c r="BS5" s="391"/>
      <c r="BT5" s="391"/>
      <c r="BU5" s="154"/>
    </row>
    <row r="6" spans="1:73" ht="15.75" thickBot="1" x14ac:dyDescent="0.3">
      <c r="C6" s="5" t="s">
        <v>267</v>
      </c>
      <c r="I6" s="5" t="s">
        <v>296</v>
      </c>
      <c r="J6" s="5" t="s">
        <v>293</v>
      </c>
      <c r="K6" s="5"/>
      <c r="L6" s="5" t="s">
        <v>227</v>
      </c>
      <c r="P6" t="s">
        <v>323</v>
      </c>
      <c r="AG6" t="s">
        <v>109</v>
      </c>
      <c r="AQ6" s="88"/>
      <c r="AR6" s="88"/>
      <c r="BP6" s="155" t="s">
        <v>239</v>
      </c>
      <c r="BQ6" s="156" t="s">
        <v>137</v>
      </c>
      <c r="BR6" s="156" t="s">
        <v>138</v>
      </c>
      <c r="BS6" s="186" t="s">
        <v>139</v>
      </c>
      <c r="BT6" s="186" t="s">
        <v>140</v>
      </c>
      <c r="BU6" s="154"/>
    </row>
    <row r="7" spans="1:73" x14ac:dyDescent="0.25">
      <c r="C7" s="60" t="s">
        <v>268</v>
      </c>
      <c r="I7" s="5" t="s">
        <v>233</v>
      </c>
      <c r="J7" s="5" t="s">
        <v>36</v>
      </c>
      <c r="K7" s="5"/>
      <c r="L7" s="5" t="s">
        <v>294</v>
      </c>
      <c r="P7" s="5" t="s">
        <v>324</v>
      </c>
      <c r="Q7" s="5"/>
      <c r="R7" s="5"/>
      <c r="AQ7" s="88"/>
      <c r="AR7" s="88"/>
      <c r="BP7" s="395" t="s">
        <v>240</v>
      </c>
      <c r="BQ7" s="398" t="s">
        <v>241</v>
      </c>
      <c r="BR7" s="401">
        <v>1</v>
      </c>
      <c r="BS7" s="392">
        <f ca="1">$BQ$3+(4*$BT$1*$BT$2)</f>
        <v>44373</v>
      </c>
      <c r="BT7" s="394">
        <f>4*$BT$1*$BT$2</f>
        <v>120</v>
      </c>
      <c r="BU7" s="154"/>
    </row>
    <row r="8" spans="1:73" x14ac:dyDescent="0.25">
      <c r="C8" s="5" t="s">
        <v>272</v>
      </c>
      <c r="I8" s="5" t="s">
        <v>234</v>
      </c>
      <c r="J8" s="5" t="s">
        <v>37</v>
      </c>
      <c r="K8" s="5"/>
      <c r="L8" s="5" t="s">
        <v>295</v>
      </c>
      <c r="AQ8" s="88"/>
      <c r="BP8" s="396"/>
      <c r="BQ8" s="399"/>
      <c r="BR8" s="402"/>
      <c r="BS8" s="393"/>
      <c r="BT8" s="394"/>
      <c r="BU8" s="154"/>
    </row>
    <row r="9" spans="1:73" ht="15.75" thickBot="1" x14ac:dyDescent="0.3">
      <c r="I9" s="5" t="s">
        <v>94</v>
      </c>
      <c r="J9" s="5" t="s">
        <v>38</v>
      </c>
      <c r="K9" s="5"/>
      <c r="L9" s="5" t="s">
        <v>296</v>
      </c>
      <c r="AQ9" s="88"/>
      <c r="AR9" s="88"/>
      <c r="BP9" s="397"/>
      <c r="BQ9" s="400"/>
      <c r="BR9" s="403"/>
      <c r="BS9" s="393"/>
      <c r="BT9" s="394"/>
      <c r="BU9" s="154"/>
    </row>
    <row r="10" spans="1:73" ht="15.75" thickBot="1" x14ac:dyDescent="0.3">
      <c r="I10" s="5" t="s">
        <v>95</v>
      </c>
      <c r="J10" s="5" t="s">
        <v>39</v>
      </c>
      <c r="K10" s="5"/>
      <c r="L10" s="5" t="s">
        <v>233</v>
      </c>
      <c r="AR10" s="88" t="s">
        <v>194</v>
      </c>
      <c r="BP10" s="160"/>
      <c r="BQ10" s="161"/>
      <c r="BR10" s="161"/>
      <c r="BS10" s="162"/>
      <c r="BT10" s="163"/>
      <c r="BU10" s="154"/>
    </row>
    <row r="11" spans="1:73" ht="15.75" thickBot="1" x14ac:dyDescent="0.3">
      <c r="I11" s="5" t="s">
        <v>96</v>
      </c>
      <c r="J11" s="5" t="s">
        <v>40</v>
      </c>
      <c r="K11" s="5"/>
      <c r="L11" s="5" t="s">
        <v>234</v>
      </c>
      <c r="BP11" s="164"/>
      <c r="BQ11" s="165"/>
      <c r="BR11" s="165"/>
      <c r="BS11" s="154"/>
      <c r="BT11" s="154"/>
      <c r="BU11" s="154"/>
    </row>
    <row r="12" spans="1:73" ht="15.75" thickBot="1" x14ac:dyDescent="0.3">
      <c r="I12" s="5" t="s">
        <v>97</v>
      </c>
      <c r="J12" s="5" t="s">
        <v>41</v>
      </c>
      <c r="K12" s="5"/>
      <c r="L12" s="5" t="s">
        <v>94</v>
      </c>
      <c r="BP12" s="166"/>
      <c r="BQ12" s="167"/>
      <c r="BR12" s="391" t="s">
        <v>236</v>
      </c>
      <c r="BS12" s="391"/>
      <c r="BT12" s="391"/>
      <c r="BU12" s="154"/>
    </row>
    <row r="13" spans="1:73" ht="15.75" thickBot="1" x14ac:dyDescent="0.3">
      <c r="I13" s="5" t="s">
        <v>98</v>
      </c>
      <c r="J13" s="5" t="s">
        <v>42</v>
      </c>
      <c r="K13" s="5"/>
      <c r="L13" s="5" t="s">
        <v>95</v>
      </c>
      <c r="BP13" s="155" t="s">
        <v>239</v>
      </c>
      <c r="BQ13" s="156" t="s">
        <v>137</v>
      </c>
      <c r="BR13" s="156" t="s">
        <v>138</v>
      </c>
      <c r="BS13" s="186" t="s">
        <v>139</v>
      </c>
      <c r="BT13" s="186" t="s">
        <v>140</v>
      </c>
      <c r="BU13" s="154"/>
    </row>
    <row r="14" spans="1:73" x14ac:dyDescent="0.25">
      <c r="I14" s="5" t="s">
        <v>99</v>
      </c>
      <c r="J14" s="5" t="s">
        <v>43</v>
      </c>
      <c r="K14" s="5"/>
      <c r="L14" s="5" t="s">
        <v>96</v>
      </c>
      <c r="BP14" s="395" t="s">
        <v>243</v>
      </c>
      <c r="BQ14" s="398" t="s">
        <v>244</v>
      </c>
      <c r="BR14" s="401">
        <v>1</v>
      </c>
      <c r="BS14" s="392">
        <f ca="1">$BQ$3+(4*$BT$1*$BT$2)</f>
        <v>44373</v>
      </c>
      <c r="BT14" s="394">
        <f>4*$BT$1*$BT$2</f>
        <v>120</v>
      </c>
      <c r="BU14" s="154"/>
    </row>
    <row r="15" spans="1:73" x14ac:dyDescent="0.25">
      <c r="I15" s="5" t="s">
        <v>100</v>
      </c>
      <c r="J15" s="5" t="s">
        <v>44</v>
      </c>
      <c r="K15" s="5"/>
      <c r="L15" s="5" t="s">
        <v>97</v>
      </c>
      <c r="BP15" s="396"/>
      <c r="BQ15" s="404"/>
      <c r="BR15" s="402"/>
      <c r="BS15" s="393"/>
      <c r="BT15" s="394"/>
      <c r="BU15" s="154"/>
    </row>
    <row r="16" spans="1:73" ht="19.5" thickBot="1" x14ac:dyDescent="0.35">
      <c r="A16" s="390" t="s">
        <v>328</v>
      </c>
      <c r="B16" s="390"/>
      <c r="C16" s="390"/>
      <c r="D16" s="390"/>
      <c r="E16" s="390"/>
      <c r="I16" s="5" t="s">
        <v>101</v>
      </c>
      <c r="J16" s="5" t="s">
        <v>45</v>
      </c>
      <c r="K16" s="5"/>
      <c r="L16" s="5" t="s">
        <v>98</v>
      </c>
      <c r="BP16" s="397"/>
      <c r="BQ16" s="405"/>
      <c r="BR16" s="403"/>
      <c r="BS16" s="393"/>
      <c r="BT16" s="394"/>
      <c r="BU16" s="154"/>
    </row>
    <row r="17" spans="1:73" ht="24" thickBot="1" x14ac:dyDescent="0.4">
      <c r="A17" s="254" t="b">
        <v>0</v>
      </c>
      <c r="B17" s="254" t="b">
        <v>0</v>
      </c>
      <c r="C17" s="255"/>
      <c r="D17" s="254" t="b">
        <v>0</v>
      </c>
      <c r="E17" s="256" t="b">
        <v>1</v>
      </c>
      <c r="I17" s="5" t="s">
        <v>74</v>
      </c>
      <c r="J17" s="5" t="s">
        <v>46</v>
      </c>
      <c r="K17" s="5"/>
      <c r="L17" s="5" t="s">
        <v>99</v>
      </c>
      <c r="AQ17" s="253" t="s">
        <v>182</v>
      </c>
      <c r="AR17" s="253" t="s">
        <v>186</v>
      </c>
      <c r="BP17" s="169"/>
      <c r="BQ17" s="170"/>
      <c r="BR17" s="170"/>
      <c r="BS17" s="163"/>
      <c r="BT17" s="163"/>
      <c r="BU17" s="154"/>
    </row>
    <row r="18" spans="1:73" ht="21" thickBot="1" x14ac:dyDescent="0.3">
      <c r="I18" s="5" t="s">
        <v>75</v>
      </c>
      <c r="J18" s="5" t="s">
        <v>47</v>
      </c>
      <c r="K18" s="5"/>
      <c r="L18" s="5" t="s">
        <v>100</v>
      </c>
      <c r="AQ18" s="88" t="s">
        <v>29</v>
      </c>
      <c r="AR18" t="s">
        <v>29</v>
      </c>
      <c r="BP18" s="76"/>
      <c r="BQ18" s="76"/>
      <c r="BR18" s="76"/>
      <c r="BS18" s="76"/>
      <c r="BT18" s="76"/>
      <c r="BU18" s="76"/>
    </row>
    <row r="19" spans="1:73" ht="15.75" thickBot="1" x14ac:dyDescent="0.3">
      <c r="I19" s="5" t="s">
        <v>76</v>
      </c>
      <c r="J19" s="5" t="s">
        <v>48</v>
      </c>
      <c r="K19" s="5"/>
      <c r="L19" s="5" t="s">
        <v>101</v>
      </c>
      <c r="AQ19" s="88" t="s">
        <v>184</v>
      </c>
      <c r="AR19" s="88" t="s">
        <v>190</v>
      </c>
      <c r="BP19" s="152"/>
      <c r="BQ19" s="153"/>
      <c r="BR19" s="391" t="s">
        <v>142</v>
      </c>
      <c r="BS19" s="391"/>
      <c r="BT19" s="391"/>
      <c r="BU19" s="154"/>
    </row>
    <row r="20" spans="1:73" ht="15.75" thickBot="1" x14ac:dyDescent="0.3">
      <c r="I20" s="5" t="s">
        <v>77</v>
      </c>
      <c r="J20" s="5" t="s">
        <v>49</v>
      </c>
      <c r="K20" s="5"/>
      <c r="L20" s="5" t="s">
        <v>74</v>
      </c>
      <c r="AR20" s="88" t="s">
        <v>191</v>
      </c>
      <c r="BP20" s="155" t="s">
        <v>239</v>
      </c>
      <c r="BQ20" s="156" t="s">
        <v>137</v>
      </c>
      <c r="BR20" s="156" t="s">
        <v>138</v>
      </c>
      <c r="BS20" s="171" t="s">
        <v>242</v>
      </c>
      <c r="BT20" s="172" t="s">
        <v>139</v>
      </c>
      <c r="BU20" s="157" t="s">
        <v>140</v>
      </c>
    </row>
    <row r="21" spans="1:73" ht="15.75" thickBot="1" x14ac:dyDescent="0.3">
      <c r="I21" s="5" t="s">
        <v>78</v>
      </c>
      <c r="J21" s="5" t="s">
        <v>50</v>
      </c>
      <c r="K21" s="5"/>
      <c r="L21" s="5" t="s">
        <v>75</v>
      </c>
      <c r="BP21" s="158" t="s">
        <v>246</v>
      </c>
      <c r="BQ21" s="168" t="s">
        <v>245</v>
      </c>
      <c r="BR21" s="159">
        <v>1</v>
      </c>
      <c r="BS21" s="173">
        <f ca="1">BS7-7</f>
        <v>44366</v>
      </c>
      <c r="BT21" s="174">
        <f ca="1">BS7+(4*$BT$1*$BT$2)</f>
        <v>44493</v>
      </c>
      <c r="BU21" s="175">
        <f>4*$BT$2*$BT$1</f>
        <v>120</v>
      </c>
    </row>
    <row r="22" spans="1:73" ht="15.75" thickBot="1" x14ac:dyDescent="0.3">
      <c r="I22" s="5" t="s">
        <v>79</v>
      </c>
      <c r="J22" s="5" t="s">
        <v>51</v>
      </c>
      <c r="K22" s="5"/>
      <c r="L22" s="5" t="s">
        <v>76</v>
      </c>
      <c r="BP22" s="169"/>
      <c r="BQ22" s="170"/>
      <c r="BR22" s="170"/>
      <c r="BS22" s="154"/>
      <c r="BT22" s="154"/>
      <c r="BU22" s="154"/>
    </row>
    <row r="23" spans="1:73" ht="21" thickBot="1" x14ac:dyDescent="0.3">
      <c r="I23" s="5" t="s">
        <v>80</v>
      </c>
      <c r="J23" s="5" t="s">
        <v>52</v>
      </c>
      <c r="K23" s="5"/>
      <c r="L23" s="5" t="s">
        <v>77</v>
      </c>
      <c r="BP23" s="76"/>
      <c r="BQ23" s="76"/>
      <c r="BR23" s="76"/>
      <c r="BS23" s="76"/>
      <c r="BT23" s="76"/>
      <c r="BU23" s="76"/>
    </row>
    <row r="24" spans="1:73" ht="15.75" thickBot="1" x14ac:dyDescent="0.3">
      <c r="I24" s="5" t="s">
        <v>81</v>
      </c>
      <c r="J24" s="5" t="s">
        <v>53</v>
      </c>
      <c r="K24" s="5"/>
      <c r="L24" s="5" t="s">
        <v>78</v>
      </c>
      <c r="BP24" s="152"/>
      <c r="BQ24" s="153"/>
      <c r="BR24" s="391" t="s">
        <v>142</v>
      </c>
      <c r="BS24" s="391"/>
      <c r="BT24" s="391"/>
      <c r="BU24" s="154"/>
    </row>
    <row r="25" spans="1:73" ht="15.75" thickBot="1" x14ac:dyDescent="0.3">
      <c r="I25" s="5" t="s">
        <v>82</v>
      </c>
      <c r="J25" s="5" t="s">
        <v>54</v>
      </c>
      <c r="K25" s="5"/>
      <c r="L25" s="5" t="s">
        <v>79</v>
      </c>
      <c r="BP25" s="155" t="s">
        <v>136</v>
      </c>
      <c r="BQ25" s="156" t="s">
        <v>238</v>
      </c>
      <c r="BR25" s="156" t="s">
        <v>138</v>
      </c>
      <c r="BS25" s="171" t="s">
        <v>242</v>
      </c>
      <c r="BT25" s="172" t="s">
        <v>139</v>
      </c>
      <c r="BU25" s="157" t="s">
        <v>140</v>
      </c>
    </row>
    <row r="26" spans="1:73" ht="15.75" thickBot="1" x14ac:dyDescent="0.3">
      <c r="I26" s="5" t="s">
        <v>83</v>
      </c>
      <c r="J26" s="5" t="s">
        <v>55</v>
      </c>
      <c r="K26" s="5"/>
      <c r="L26" s="5" t="s">
        <v>80</v>
      </c>
      <c r="BP26" s="158" t="s">
        <v>246</v>
      </c>
      <c r="BQ26" s="168" t="s">
        <v>245</v>
      </c>
      <c r="BR26" s="159">
        <v>1</v>
      </c>
      <c r="BS26" s="173">
        <f ca="1">BT21-7</f>
        <v>44486</v>
      </c>
      <c r="BT26" s="174">
        <f ca="1">BT21+(4*$BT$2*$BT$1)</f>
        <v>44613</v>
      </c>
      <c r="BU26" s="175">
        <f>4*$BT$2*$BT$1</f>
        <v>120</v>
      </c>
    </row>
    <row r="27" spans="1:73" ht="15.75" thickBot="1" x14ac:dyDescent="0.3">
      <c r="I27" s="5" t="s">
        <v>84</v>
      </c>
      <c r="J27" s="5" t="s">
        <v>56</v>
      </c>
      <c r="K27" s="5"/>
      <c r="L27" s="5" t="s">
        <v>81</v>
      </c>
      <c r="BP27" s="57"/>
      <c r="BQ27" s="58"/>
      <c r="BR27" s="58"/>
      <c r="BS27" s="51"/>
      <c r="BT27" s="51"/>
      <c r="BU27" s="51"/>
    </row>
    <row r="28" spans="1:73" x14ac:dyDescent="0.25">
      <c r="I28" s="5" t="s">
        <v>85</v>
      </c>
      <c r="J28" s="5" t="s">
        <v>57</v>
      </c>
      <c r="K28" s="5"/>
      <c r="L28" s="5" t="s">
        <v>82</v>
      </c>
    </row>
    <row r="29" spans="1:73" x14ac:dyDescent="0.25">
      <c r="I29" s="5" t="s">
        <v>86</v>
      </c>
      <c r="J29" s="5" t="s">
        <v>58</v>
      </c>
      <c r="K29" s="5"/>
      <c r="L29" s="5" t="s">
        <v>83</v>
      </c>
    </row>
    <row r="30" spans="1:73" x14ac:dyDescent="0.25">
      <c r="I30" s="5" t="s">
        <v>87</v>
      </c>
      <c r="J30" s="5" t="s">
        <v>59</v>
      </c>
      <c r="K30" s="5"/>
      <c r="L30" s="5" t="s">
        <v>84</v>
      </c>
    </row>
    <row r="31" spans="1:73" x14ac:dyDescent="0.25">
      <c r="I31" s="5" t="s">
        <v>88</v>
      </c>
      <c r="J31" s="5" t="s">
        <v>60</v>
      </c>
      <c r="K31" s="5"/>
      <c r="L31" s="5" t="s">
        <v>85</v>
      </c>
    </row>
    <row r="32" spans="1:73" x14ac:dyDescent="0.25">
      <c r="I32" s="5" t="s">
        <v>89</v>
      </c>
      <c r="J32" s="5" t="s">
        <v>61</v>
      </c>
      <c r="K32" s="5"/>
      <c r="L32" s="5" t="s">
        <v>86</v>
      </c>
    </row>
    <row r="33" spans="9:12" x14ac:dyDescent="0.25">
      <c r="I33" s="5" t="s">
        <v>90</v>
      </c>
      <c r="J33" s="5" t="s">
        <v>62</v>
      </c>
      <c r="K33" s="5"/>
      <c r="L33" s="5" t="s">
        <v>87</v>
      </c>
    </row>
    <row r="34" spans="9:12" x14ac:dyDescent="0.25">
      <c r="I34" s="5" t="s">
        <v>91</v>
      </c>
      <c r="J34" s="5" t="s">
        <v>63</v>
      </c>
      <c r="K34" s="5"/>
      <c r="L34" s="5" t="s">
        <v>88</v>
      </c>
    </row>
    <row r="35" spans="9:12" x14ac:dyDescent="0.25">
      <c r="I35" s="5" t="s">
        <v>92</v>
      </c>
      <c r="J35" s="5" t="s">
        <v>64</v>
      </c>
      <c r="K35" s="5"/>
      <c r="L35" s="5" t="s">
        <v>89</v>
      </c>
    </row>
    <row r="36" spans="9:12" x14ac:dyDescent="0.25">
      <c r="I36" s="5" t="s">
        <v>93</v>
      </c>
      <c r="J36" s="5" t="s">
        <v>65</v>
      </c>
      <c r="K36" s="5"/>
      <c r="L36" s="5" t="s">
        <v>90</v>
      </c>
    </row>
    <row r="37" spans="9:12" x14ac:dyDescent="0.25">
      <c r="L37" s="5" t="s">
        <v>91</v>
      </c>
    </row>
    <row r="38" spans="9:12" x14ac:dyDescent="0.25">
      <c r="L38" s="5" t="s">
        <v>92</v>
      </c>
    </row>
    <row r="39" spans="9:12" x14ac:dyDescent="0.25">
      <c r="L39" s="5" t="s">
        <v>93</v>
      </c>
    </row>
  </sheetData>
  <mergeCells count="15">
    <mergeCell ref="A16:E16"/>
    <mergeCell ref="BR24:BT24"/>
    <mergeCell ref="BR5:BT5"/>
    <mergeCell ref="BR19:BT19"/>
    <mergeCell ref="BS7:BS9"/>
    <mergeCell ref="BT7:BT9"/>
    <mergeCell ref="BR12:BT12"/>
    <mergeCell ref="BS14:BS16"/>
    <mergeCell ref="BT14:BT16"/>
    <mergeCell ref="BP7:BP9"/>
    <mergeCell ref="BQ7:BQ9"/>
    <mergeCell ref="BR7:BR9"/>
    <mergeCell ref="BP14:BP16"/>
    <mergeCell ref="BQ14:BQ16"/>
    <mergeCell ref="BR14:BR16"/>
  </mergeCells>
  <phoneticPr fontId="4" type="noConversion"/>
  <pageMargins left="0.7" right="0.7" top="0.75" bottom="0.75" header="0.3" footer="0.3"/>
  <pageSetup paperSize="9" orientation="portrait" r:id="rId1"/>
  <customProperties>
    <customPr name="_pios_id" r:id="rId2"/>
  </customPropertie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1639F2-14DA-4327-A7A9-A61BFD6BCD45}">
  <sheetPr codeName="Sheet6"/>
  <dimension ref="A1:BI18"/>
  <sheetViews>
    <sheetView showGridLines="0" workbookViewId="0">
      <selection activeCell="B13" sqref="B13"/>
    </sheetView>
  </sheetViews>
  <sheetFormatPr defaultRowHeight="15" x14ac:dyDescent="0.25"/>
  <cols>
    <col min="1" max="1" width="54.5703125" bestFit="1" customWidth="1"/>
    <col min="2" max="2" width="30.7109375" customWidth="1"/>
    <col min="3" max="4" width="2" hidden="1" customWidth="1"/>
    <col min="5" max="5" width="30.7109375" customWidth="1"/>
    <col min="6" max="7" width="2" hidden="1" customWidth="1"/>
    <col min="8" max="8" width="30.7109375" customWidth="1"/>
    <col min="9" max="10" width="2" hidden="1" customWidth="1"/>
    <col min="11" max="11" width="30.7109375" customWidth="1"/>
    <col min="12" max="13" width="2" hidden="1" customWidth="1"/>
    <col min="14" max="14" width="30.7109375" customWidth="1"/>
    <col min="15" max="16" width="2" hidden="1" customWidth="1"/>
    <col min="17" max="17" width="30.7109375" customWidth="1"/>
    <col min="18" max="18" width="0" hidden="1" customWidth="1"/>
    <col min="19" max="19" width="2" hidden="1" customWidth="1"/>
    <col min="20" max="20" width="30.7109375" customWidth="1"/>
    <col min="21" max="21" width="0" hidden="1" customWidth="1"/>
    <col min="22" max="22" width="2" hidden="1" customWidth="1"/>
    <col min="23" max="23" width="12.7109375" bestFit="1" customWidth="1"/>
    <col min="24" max="24" width="0" hidden="1" customWidth="1"/>
    <col min="25" max="25" width="2" hidden="1" customWidth="1"/>
    <col min="26" max="26" width="12.7109375" bestFit="1" customWidth="1"/>
    <col min="27" max="27" width="0" hidden="1" customWidth="1"/>
    <col min="28" max="28" width="2" hidden="1" customWidth="1"/>
    <col min="29" max="29" width="12.7109375" bestFit="1" customWidth="1"/>
    <col min="30" max="30" width="0" hidden="1" customWidth="1"/>
    <col min="31" max="31" width="2" hidden="1" customWidth="1"/>
    <col min="32" max="32" width="12.7109375" bestFit="1" customWidth="1"/>
    <col min="33" max="33" width="0" hidden="1" customWidth="1"/>
    <col min="34" max="34" width="2" hidden="1" customWidth="1"/>
    <col min="35" max="35" width="12.7109375" bestFit="1" customWidth="1"/>
    <col min="36" max="36" width="0" hidden="1" customWidth="1"/>
    <col min="37" max="37" width="2" hidden="1" customWidth="1"/>
    <col min="38" max="38" width="12.7109375" bestFit="1" customWidth="1"/>
    <col min="39" max="39" width="0" hidden="1" customWidth="1"/>
    <col min="40" max="40" width="2" hidden="1" customWidth="1"/>
    <col min="41" max="41" width="12.7109375" bestFit="1" customWidth="1"/>
    <col min="42" max="42" width="0" hidden="1" customWidth="1"/>
    <col min="43" max="43" width="2" hidden="1" customWidth="1"/>
    <col min="44" max="44" width="12.7109375" bestFit="1" customWidth="1"/>
    <col min="45" max="45" width="0" hidden="1" customWidth="1"/>
    <col min="46" max="46" width="2" hidden="1" customWidth="1"/>
    <col min="47" max="47" width="12.7109375" bestFit="1" customWidth="1"/>
    <col min="48" max="48" width="0" hidden="1" customWidth="1"/>
    <col min="49" max="49" width="2" hidden="1" customWidth="1"/>
    <col min="50" max="50" width="12.7109375" bestFit="1" customWidth="1"/>
    <col min="51" max="51" width="0" hidden="1" customWidth="1"/>
    <col min="52" max="52" width="2" hidden="1" customWidth="1"/>
    <col min="53" max="53" width="12.7109375" bestFit="1" customWidth="1"/>
    <col min="54" max="55" width="2" hidden="1" customWidth="1"/>
    <col min="56" max="56" width="12.7109375" bestFit="1" customWidth="1"/>
    <col min="57" max="58" width="2" hidden="1" customWidth="1"/>
    <col min="59" max="59" width="12.7109375" bestFit="1" customWidth="1"/>
    <col min="60" max="61" width="2" hidden="1" customWidth="1"/>
  </cols>
  <sheetData>
    <row r="1" spans="1:61" x14ac:dyDescent="0.25">
      <c r="B1" t="s">
        <v>9</v>
      </c>
      <c r="E1" t="s">
        <v>10</v>
      </c>
      <c r="H1" t="s">
        <v>204</v>
      </c>
      <c r="K1" t="s">
        <v>205</v>
      </c>
      <c r="N1" t="s">
        <v>11</v>
      </c>
      <c r="Q1" t="s">
        <v>12</v>
      </c>
      <c r="T1" t="s">
        <v>13</v>
      </c>
      <c r="W1" t="s">
        <v>14</v>
      </c>
      <c r="Z1" t="s">
        <v>15</v>
      </c>
      <c r="AC1" t="s">
        <v>16</v>
      </c>
      <c r="AF1" t="s">
        <v>17</v>
      </c>
      <c r="AI1" t="s">
        <v>18</v>
      </c>
      <c r="AL1" t="s">
        <v>19</v>
      </c>
      <c r="AO1" t="s">
        <v>20</v>
      </c>
      <c r="AR1" t="s">
        <v>21</v>
      </c>
      <c r="AU1" t="s">
        <v>22</v>
      </c>
      <c r="AX1" t="s">
        <v>23</v>
      </c>
      <c r="BA1" t="s">
        <v>24</v>
      </c>
      <c r="BD1" t="s">
        <v>25</v>
      </c>
      <c r="BG1" t="s">
        <v>26</v>
      </c>
    </row>
    <row r="2" spans="1:61" x14ac:dyDescent="0.25">
      <c r="A2" t="s">
        <v>231</v>
      </c>
      <c r="B2" t="str" cm="1">
        <f t="array" ref="B2:C2">CONCATENATE('Medtronic Patient Data Form'!H18:I18," ",'Medtronic Patient Data Form'!H19:I19)</f>
        <v xml:space="preserve"> </v>
      </c>
      <c r="C2" t="str">
        <v xml:space="preserve"> </v>
      </c>
    </row>
    <row r="3" spans="1:61" x14ac:dyDescent="0.25">
      <c r="A3" t="s">
        <v>34</v>
      </c>
      <c r="B3" t="str" cm="1">
        <f t="array" ref="B3:C3">'Medtronic Patient Data Form'!H20:I20</f>
        <v>Please Select</v>
      </c>
      <c r="C3">
        <v>0</v>
      </c>
      <c r="D3" cm="1">
        <f t="array" ref="D3:E3">'Medtronic Patient Data Form'!J20:K20</f>
        <v>0</v>
      </c>
      <c r="E3" t="str">
        <v>Please Select</v>
      </c>
      <c r="F3" cm="1">
        <f t="array" ref="F3:G3">'Medtronic Patient Data Form'!L20:M20</f>
        <v>0</v>
      </c>
      <c r="G3">
        <v>0</v>
      </c>
      <c r="H3" t="str" cm="1">
        <f t="array" ref="H3:I3">'Medtronic Patient Data Form'!N20:O20</f>
        <v>Please Select</v>
      </c>
      <c r="I3">
        <v>0</v>
      </c>
      <c r="J3" cm="1">
        <f t="array" ref="J3:K3">'Medtronic Patient Data Form'!P20:Q20</f>
        <v>0</v>
      </c>
      <c r="K3" t="str">
        <v>Please Select</v>
      </c>
      <c r="L3" cm="1">
        <f t="array" ref="L3:M3">'Medtronic Patient Data Form'!R20:S20</f>
        <v>0</v>
      </c>
      <c r="M3">
        <v>0</v>
      </c>
      <c r="N3" t="str" cm="1">
        <f t="array" ref="N3:O3">'Medtronic Patient Data Form'!T20:U20</f>
        <v>Please Select</v>
      </c>
      <c r="O3">
        <v>0</v>
      </c>
      <c r="P3" cm="1">
        <f t="array" ref="P3:Q3">'Medtronic Patient Data Form'!V20:W20</f>
        <v>0</v>
      </c>
      <c r="Q3" t="str">
        <v>Please Select</v>
      </c>
      <c r="S3" cm="1">
        <f t="array" ref="S3:T3">'Medtronic Patient Data Form'!Y20:Z20</f>
        <v>0</v>
      </c>
      <c r="T3" t="str">
        <v>Please Select</v>
      </c>
      <c r="V3" cm="1">
        <f t="array" ref="V3:W3">'Medtronic Patient Data Form'!AB20:AC20</f>
        <v>0</v>
      </c>
      <c r="W3" t="str">
        <v>Please Select</v>
      </c>
      <c r="Y3" cm="1">
        <f t="array" ref="Y3:Z3">'Medtronic Patient Data Form'!AE20:AF20</f>
        <v>0</v>
      </c>
      <c r="Z3" t="str">
        <v>Please Select</v>
      </c>
      <c r="AB3" cm="1">
        <f t="array" ref="AB3:AC3">'Medtronic Patient Data Form'!AH20:AI20</f>
        <v>0</v>
      </c>
      <c r="AC3" t="str">
        <v>Please Select</v>
      </c>
      <c r="AE3" cm="1">
        <f t="array" ref="AE3:AF3">'Medtronic Patient Data Form'!AK20:AL20</f>
        <v>0</v>
      </c>
      <c r="AF3" t="str">
        <v>Please Select</v>
      </c>
      <c r="AH3" cm="1">
        <f t="array" ref="AH3:AI3">'Medtronic Patient Data Form'!AN20:AO20</f>
        <v>0</v>
      </c>
      <c r="AI3" t="str">
        <v>Please Select</v>
      </c>
      <c r="AK3" cm="1">
        <f t="array" ref="AK3:AL3">'Medtronic Patient Data Form'!AQ20:AR20</f>
        <v>0</v>
      </c>
      <c r="AL3" t="str">
        <v>Please Select</v>
      </c>
      <c r="AN3" cm="1">
        <f t="array" ref="AN3:AO3">'Medtronic Patient Data Form'!AT20:AU20</f>
        <v>0</v>
      </c>
      <c r="AO3" t="str">
        <v>Please Select</v>
      </c>
      <c r="AQ3" cm="1">
        <f t="array" ref="AQ3:AR3">'Medtronic Patient Data Form'!AW20:AX20</f>
        <v>0</v>
      </c>
      <c r="AR3" t="str">
        <v>Please Select</v>
      </c>
      <c r="AT3" cm="1">
        <f t="array" ref="AT3:AU3">'Medtronic Patient Data Form'!AZ20:BA20</f>
        <v>0</v>
      </c>
      <c r="AU3" t="str">
        <v>Please Select</v>
      </c>
      <c r="AW3" cm="1">
        <f t="array" ref="AW3:AX3">'Medtronic Patient Data Form'!BC20:BD20</f>
        <v>0</v>
      </c>
      <c r="AX3" t="str">
        <v>Please Select</v>
      </c>
      <c r="AZ3" cm="1">
        <f t="array" ref="AZ3:BA3">'Medtronic Patient Data Form'!BF20:BG20</f>
        <v>0</v>
      </c>
      <c r="BA3" t="str">
        <v>Please Select</v>
      </c>
      <c r="BB3" cm="1">
        <f t="array" ref="BB3:BC3">'Medtronic Patient Data Form'!BH20:BI20</f>
        <v>0</v>
      </c>
      <c r="BC3">
        <v>0</v>
      </c>
      <c r="BD3" t="str" cm="1">
        <f t="array" ref="BD3:BE3">'Medtronic Patient Data Form'!BJ20:BK20</f>
        <v>Please Select</v>
      </c>
      <c r="BE3">
        <v>0</v>
      </c>
      <c r="BF3" cm="1">
        <f t="array" ref="BF3:BG3">'Medtronic Patient Data Form'!BL20:BM20</f>
        <v>0</v>
      </c>
      <c r="BG3" t="str">
        <v>Please Select</v>
      </c>
      <c r="BH3" cm="1">
        <f t="array" ref="BH3:BI3">'Medtronic Patient Data Form'!BN20:BO20</f>
        <v>0</v>
      </c>
      <c r="BI3">
        <v>0</v>
      </c>
    </row>
    <row r="4" spans="1:61" x14ac:dyDescent="0.25">
      <c r="B4" cm="1">
        <f t="array" ref="B4:C4">'Medtronic Patient Data Form'!H21:I21</f>
        <v>0</v>
      </c>
      <c r="C4">
        <v>0</v>
      </c>
      <c r="D4" cm="1">
        <f t="array" ref="D4:E4">'Medtronic Patient Data Form'!J21:K21</f>
        <v>0</v>
      </c>
      <c r="E4">
        <v>0</v>
      </c>
      <c r="F4" cm="1">
        <f t="array" ref="F4:G4">'Medtronic Patient Data Form'!L21:M21</f>
        <v>0</v>
      </c>
      <c r="G4">
        <v>0</v>
      </c>
      <c r="H4" cm="1">
        <f t="array" ref="H4:I4">'Medtronic Patient Data Form'!N21:O21</f>
        <v>0</v>
      </c>
      <c r="I4">
        <v>0</v>
      </c>
      <c r="J4" cm="1">
        <f t="array" ref="J4:K4">'Medtronic Patient Data Form'!P21:Q21</f>
        <v>0</v>
      </c>
      <c r="K4">
        <v>0</v>
      </c>
      <c r="L4" cm="1">
        <f t="array" ref="L4:M4">'Medtronic Patient Data Form'!R21:S21</f>
        <v>0</v>
      </c>
      <c r="M4">
        <v>0</v>
      </c>
      <c r="N4" cm="1">
        <f t="array" ref="N4:O4">'Medtronic Patient Data Form'!T21:U21</f>
        <v>0</v>
      </c>
      <c r="O4">
        <v>0</v>
      </c>
      <c r="P4" cm="1">
        <f t="array" ref="P4:Q4">'Medtronic Patient Data Form'!V21:W21</f>
        <v>0</v>
      </c>
      <c r="Q4">
        <v>0</v>
      </c>
      <c r="S4" cm="1">
        <f t="array" ref="S4:T4">'Medtronic Patient Data Form'!Y21:Z21</f>
        <v>0</v>
      </c>
      <c r="T4">
        <v>0</v>
      </c>
      <c r="V4" cm="1">
        <f t="array" ref="V4:W4">'Medtronic Patient Data Form'!AB21:AC21</f>
        <v>0</v>
      </c>
      <c r="W4">
        <v>0</v>
      </c>
      <c r="Y4" cm="1">
        <f t="array" ref="Y4:Z4">'Medtronic Patient Data Form'!AE21:AF21</f>
        <v>0</v>
      </c>
      <c r="Z4">
        <v>0</v>
      </c>
      <c r="AB4" cm="1">
        <f t="array" ref="AB4:AC4">'Medtronic Patient Data Form'!AH21:AI21</f>
        <v>0</v>
      </c>
      <c r="AC4">
        <v>0</v>
      </c>
      <c r="AE4" cm="1">
        <f t="array" ref="AE4:AF4">'Medtronic Patient Data Form'!AK21:AL21</f>
        <v>0</v>
      </c>
      <c r="AF4">
        <v>0</v>
      </c>
      <c r="AH4" cm="1">
        <f t="array" ref="AH4:AI4">'Medtronic Patient Data Form'!AN21:AO21</f>
        <v>0</v>
      </c>
      <c r="AI4">
        <v>0</v>
      </c>
      <c r="AK4" cm="1">
        <f t="array" ref="AK4:AL4">'Medtronic Patient Data Form'!AQ21:AR21</f>
        <v>0</v>
      </c>
      <c r="AL4">
        <v>0</v>
      </c>
      <c r="AN4" cm="1">
        <f t="array" ref="AN4:AO4">'Medtronic Patient Data Form'!AT21:AU21</f>
        <v>0</v>
      </c>
      <c r="AO4">
        <v>0</v>
      </c>
      <c r="AQ4" cm="1">
        <f t="array" ref="AQ4:AR4">'Medtronic Patient Data Form'!AW21:AX21</f>
        <v>0</v>
      </c>
      <c r="AR4">
        <v>0</v>
      </c>
      <c r="AT4" cm="1">
        <f t="array" ref="AT4:AU4">'Medtronic Patient Data Form'!AZ21:BA21</f>
        <v>0</v>
      </c>
      <c r="AU4">
        <v>0</v>
      </c>
      <c r="AW4" cm="1">
        <f t="array" ref="AW4:AX4">'Medtronic Patient Data Form'!BC21:BD21</f>
        <v>0</v>
      </c>
      <c r="AX4">
        <v>0</v>
      </c>
      <c r="AZ4" cm="1">
        <f t="array" ref="AZ4:BA4">'Medtronic Patient Data Form'!BF21:BG21</f>
        <v>0</v>
      </c>
      <c r="BA4">
        <v>0</v>
      </c>
      <c r="BB4" cm="1">
        <f t="array" ref="BB4:BC4">'Medtronic Patient Data Form'!BH21:BI21</f>
        <v>0</v>
      </c>
      <c r="BC4">
        <v>0</v>
      </c>
      <c r="BD4" cm="1">
        <f t="array" ref="BD4:BE4">'Medtronic Patient Data Form'!BJ21:BK21</f>
        <v>0</v>
      </c>
      <c r="BE4">
        <v>0</v>
      </c>
      <c r="BF4" cm="1">
        <f t="array" ref="BF4:BG4">'Medtronic Patient Data Form'!BL21:BM21</f>
        <v>0</v>
      </c>
      <c r="BG4">
        <v>0</v>
      </c>
      <c r="BH4" cm="1">
        <f t="array" ref="BH4:BI4">'Medtronic Patient Data Form'!BN21:BO21</f>
        <v>0</v>
      </c>
      <c r="BI4">
        <v>0</v>
      </c>
    </row>
    <row r="5" spans="1:61" x14ac:dyDescent="0.25">
      <c r="A5" t="s">
        <v>126</v>
      </c>
      <c r="B5" cm="1">
        <f t="array" ref="B5:C5">'Medtronic Patient Data Form'!H22:I22</f>
        <v>0</v>
      </c>
      <c r="C5">
        <v>0</v>
      </c>
      <c r="D5" cm="1">
        <f t="array" ref="D5:E5">'Medtronic Patient Data Form'!J22:K22</f>
        <v>0</v>
      </c>
      <c r="E5">
        <v>0</v>
      </c>
      <c r="F5" cm="1">
        <f t="array" ref="F5:G5">'Medtronic Patient Data Form'!L22:M22</f>
        <v>0</v>
      </c>
      <c r="G5">
        <v>0</v>
      </c>
      <c r="H5" cm="1">
        <f t="array" ref="H5:I5">'Medtronic Patient Data Form'!N22:O22</f>
        <v>0</v>
      </c>
      <c r="I5">
        <v>0</v>
      </c>
      <c r="J5" cm="1">
        <f t="array" ref="J5:K5">'Medtronic Patient Data Form'!P22:Q22</f>
        <v>0</v>
      </c>
      <c r="K5">
        <v>0</v>
      </c>
      <c r="L5" cm="1">
        <f t="array" ref="L5:M5">'Medtronic Patient Data Form'!R22:S22</f>
        <v>0</v>
      </c>
      <c r="M5">
        <v>0</v>
      </c>
      <c r="N5" cm="1">
        <f t="array" ref="N5:O5">'Medtronic Patient Data Form'!T22:U22</f>
        <v>0</v>
      </c>
      <c r="O5">
        <v>0</v>
      </c>
      <c r="P5" cm="1">
        <f t="array" ref="P5:Q5">'Medtronic Patient Data Form'!V22:W22</f>
        <v>0</v>
      </c>
      <c r="Q5">
        <v>0</v>
      </c>
      <c r="S5" cm="1">
        <f t="array" ref="S5:T5">'Medtronic Patient Data Form'!Y22:Z22</f>
        <v>0</v>
      </c>
      <c r="T5">
        <v>0</v>
      </c>
      <c r="V5" cm="1">
        <f t="array" ref="V5:W5">'Medtronic Patient Data Form'!AB22:AC22</f>
        <v>0</v>
      </c>
      <c r="W5">
        <v>0</v>
      </c>
      <c r="Y5" cm="1">
        <f t="array" ref="Y5:Z5">'Medtronic Patient Data Form'!AE22:AF22</f>
        <v>0</v>
      </c>
      <c r="Z5">
        <v>0</v>
      </c>
      <c r="AB5" cm="1">
        <f t="array" ref="AB5:AC5">'Medtronic Patient Data Form'!AH22:AI22</f>
        <v>0</v>
      </c>
      <c r="AC5">
        <v>0</v>
      </c>
      <c r="AE5" cm="1">
        <f t="array" ref="AE5:AF5">'Medtronic Patient Data Form'!AK22:AL22</f>
        <v>0</v>
      </c>
      <c r="AF5">
        <v>0</v>
      </c>
      <c r="AH5" cm="1">
        <f t="array" ref="AH5:AI5">'Medtronic Patient Data Form'!AN22:AO22</f>
        <v>0</v>
      </c>
      <c r="AI5">
        <v>0</v>
      </c>
      <c r="AK5" cm="1">
        <f t="array" ref="AK5:AL5">'Medtronic Patient Data Form'!AQ22:AR22</f>
        <v>0</v>
      </c>
      <c r="AL5">
        <v>0</v>
      </c>
      <c r="AN5" cm="1">
        <f t="array" ref="AN5:AO5">'Medtronic Patient Data Form'!AT22:AU22</f>
        <v>0</v>
      </c>
      <c r="AO5">
        <v>0</v>
      </c>
      <c r="AQ5" cm="1">
        <f t="array" ref="AQ5:AR5">'Medtronic Patient Data Form'!AW22:AX22</f>
        <v>0</v>
      </c>
      <c r="AR5">
        <v>0</v>
      </c>
      <c r="AT5" cm="1">
        <f t="array" ref="AT5:AU5">'Medtronic Patient Data Form'!AZ22:BA22</f>
        <v>0</v>
      </c>
      <c r="AU5">
        <v>0</v>
      </c>
      <c r="AW5" cm="1">
        <f t="array" ref="AW5:AX5">'Medtronic Patient Data Form'!BC22:BD22</f>
        <v>0</v>
      </c>
      <c r="AX5">
        <v>0</v>
      </c>
      <c r="AZ5" cm="1">
        <f t="array" ref="AZ5:BA5">'Medtronic Patient Data Form'!BF22:BG22</f>
        <v>0</v>
      </c>
      <c r="BA5">
        <v>0</v>
      </c>
      <c r="BB5" cm="1">
        <f t="array" ref="BB5:BC5">'Medtronic Patient Data Form'!BH22:BI22</f>
        <v>0</v>
      </c>
      <c r="BC5">
        <v>0</v>
      </c>
      <c r="BD5" cm="1">
        <f t="array" ref="BD5:BE5">'Medtronic Patient Data Form'!BJ22:BK22</f>
        <v>0</v>
      </c>
      <c r="BE5">
        <v>0</v>
      </c>
      <c r="BF5" cm="1">
        <f t="array" ref="BF5:BG5">'Medtronic Patient Data Form'!BL22:BM22</f>
        <v>0</v>
      </c>
      <c r="BG5">
        <v>0</v>
      </c>
      <c r="BH5" cm="1">
        <f t="array" ref="BH5:BI5">'Medtronic Patient Data Form'!BN22:BO22</f>
        <v>0</v>
      </c>
      <c r="BI5">
        <v>0</v>
      </c>
    </row>
    <row r="6" spans="1:61" x14ac:dyDescent="0.25">
      <c r="A6" t="s">
        <v>146</v>
      </c>
      <c r="B6" cm="1">
        <f t="array" ref="B6:C6">'Medtronic Patient Data Form'!H23:I23</f>
        <v>0</v>
      </c>
      <c r="C6">
        <v>0</v>
      </c>
      <c r="D6" cm="1">
        <f t="array" ref="D6:E6">'Medtronic Patient Data Form'!J23:K23</f>
        <v>0</v>
      </c>
      <c r="E6">
        <v>0</v>
      </c>
      <c r="F6" cm="1">
        <f t="array" ref="F6:G6">'Medtronic Patient Data Form'!L23:M23</f>
        <v>0</v>
      </c>
      <c r="G6">
        <v>0</v>
      </c>
      <c r="H6" cm="1">
        <f t="array" ref="H6:I6">'Medtronic Patient Data Form'!N23:O23</f>
        <v>0</v>
      </c>
      <c r="I6">
        <v>0</v>
      </c>
      <c r="J6" cm="1">
        <f t="array" ref="J6:K6">'Medtronic Patient Data Form'!P23:Q23</f>
        <v>0</v>
      </c>
      <c r="K6">
        <v>0</v>
      </c>
      <c r="L6" cm="1">
        <f t="array" ref="L6:M6">'Medtronic Patient Data Form'!R23:S23</f>
        <v>0</v>
      </c>
      <c r="M6">
        <v>0</v>
      </c>
      <c r="N6" cm="1">
        <f t="array" ref="N6:O6">'Medtronic Patient Data Form'!T23:U23</f>
        <v>0</v>
      </c>
      <c r="O6">
        <v>0</v>
      </c>
      <c r="P6" cm="1">
        <f t="array" ref="P6:Q6">'Medtronic Patient Data Form'!V23:W23</f>
        <v>0</v>
      </c>
      <c r="Q6">
        <v>0</v>
      </c>
      <c r="S6" cm="1">
        <f t="array" ref="S6:T6">'Medtronic Patient Data Form'!Y23:Z23</f>
        <v>0</v>
      </c>
      <c r="T6">
        <v>0</v>
      </c>
      <c r="V6" cm="1">
        <f t="array" ref="V6:W6">'Medtronic Patient Data Form'!AB23:AC23</f>
        <v>0</v>
      </c>
      <c r="W6">
        <v>0</v>
      </c>
      <c r="Y6" cm="1">
        <f t="array" ref="Y6:Z6">'Medtronic Patient Data Form'!AE23:AF23</f>
        <v>0</v>
      </c>
      <c r="Z6">
        <v>0</v>
      </c>
      <c r="AB6" cm="1">
        <f t="array" ref="AB6:AC6">'Medtronic Patient Data Form'!AH23:AI23</f>
        <v>0</v>
      </c>
      <c r="AC6">
        <v>0</v>
      </c>
      <c r="AE6" cm="1">
        <f t="array" ref="AE6:AF6">'Medtronic Patient Data Form'!AK23:AL23</f>
        <v>0</v>
      </c>
      <c r="AF6">
        <v>0</v>
      </c>
      <c r="AH6" cm="1">
        <f t="array" ref="AH6:AI6">'Medtronic Patient Data Form'!AN23:AO23</f>
        <v>0</v>
      </c>
      <c r="AI6">
        <v>0</v>
      </c>
      <c r="AK6" cm="1">
        <f t="array" ref="AK6:AL6">'Medtronic Patient Data Form'!AQ23:AR23</f>
        <v>0</v>
      </c>
      <c r="AL6">
        <v>0</v>
      </c>
      <c r="AN6" cm="1">
        <f t="array" ref="AN6:AO6">'Medtronic Patient Data Form'!AT23:AU23</f>
        <v>0</v>
      </c>
      <c r="AO6">
        <v>0</v>
      </c>
      <c r="AQ6" cm="1">
        <f t="array" ref="AQ6:AR6">'Medtronic Patient Data Form'!AW23:AX23</f>
        <v>0</v>
      </c>
      <c r="AR6">
        <v>0</v>
      </c>
      <c r="AT6" cm="1">
        <f t="array" ref="AT6:AU6">'Medtronic Patient Data Form'!AZ23:BA23</f>
        <v>0</v>
      </c>
      <c r="AU6">
        <v>0</v>
      </c>
      <c r="AW6" cm="1">
        <f t="array" ref="AW6:AX6">'Medtronic Patient Data Form'!BC23:BD23</f>
        <v>0</v>
      </c>
      <c r="AX6">
        <v>0</v>
      </c>
      <c r="AZ6" cm="1">
        <f t="array" ref="AZ6:BA6">'Medtronic Patient Data Form'!BF23:BG23</f>
        <v>0</v>
      </c>
      <c r="BA6">
        <v>0</v>
      </c>
      <c r="BB6" cm="1">
        <f t="array" ref="BB6:BC6">'Medtronic Patient Data Form'!BH23:BI23</f>
        <v>0</v>
      </c>
      <c r="BC6">
        <v>0</v>
      </c>
      <c r="BD6" cm="1">
        <f t="array" ref="BD6:BE6">'Medtronic Patient Data Form'!BJ23:BK23</f>
        <v>0</v>
      </c>
      <c r="BE6">
        <v>0</v>
      </c>
      <c r="BF6" cm="1">
        <f t="array" ref="BF6:BG6">'Medtronic Patient Data Form'!BL23:BM23</f>
        <v>0</v>
      </c>
      <c r="BG6">
        <v>0</v>
      </c>
      <c r="BH6" cm="1">
        <f t="array" ref="BH6:BI6">'Medtronic Patient Data Form'!BN23:BO23</f>
        <v>0</v>
      </c>
      <c r="BI6">
        <v>0</v>
      </c>
    </row>
    <row r="7" spans="1:61" x14ac:dyDescent="0.25">
      <c r="A7" t="s">
        <v>228</v>
      </c>
      <c r="B7" cm="1">
        <f t="array" ref="B7:C7">'Medtronic Patient Data Form'!H24:I24</f>
        <v>0</v>
      </c>
      <c r="C7">
        <v>0</v>
      </c>
      <c r="D7" cm="1">
        <f t="array" ref="D7:E7">'Medtronic Patient Data Form'!J24:K24</f>
        <v>0</v>
      </c>
      <c r="E7">
        <v>0</v>
      </c>
      <c r="F7" cm="1">
        <f t="array" ref="F7:G7">'Medtronic Patient Data Form'!L24:M24</f>
        <v>0</v>
      </c>
      <c r="G7">
        <v>0</v>
      </c>
      <c r="H7" cm="1">
        <f t="array" ref="H7:I7">'Medtronic Patient Data Form'!N24:O24</f>
        <v>0</v>
      </c>
      <c r="I7">
        <v>0</v>
      </c>
      <c r="J7" cm="1">
        <f t="array" ref="J7:K7">'Medtronic Patient Data Form'!P24:Q24</f>
        <v>0</v>
      </c>
      <c r="K7">
        <v>0</v>
      </c>
      <c r="L7" cm="1">
        <f t="array" ref="L7:M7">'Medtronic Patient Data Form'!R24:S24</f>
        <v>0</v>
      </c>
      <c r="M7">
        <v>0</v>
      </c>
      <c r="N7" cm="1">
        <f t="array" ref="N7:O7">'Medtronic Patient Data Form'!T24:U24</f>
        <v>0</v>
      </c>
      <c r="O7">
        <v>0</v>
      </c>
      <c r="P7" cm="1">
        <f t="array" ref="P7:Q7">'Medtronic Patient Data Form'!V24:W24</f>
        <v>0</v>
      </c>
      <c r="Q7">
        <v>0</v>
      </c>
      <c r="S7" cm="1">
        <f t="array" ref="S7:T7">'Medtronic Patient Data Form'!Y24:Z24</f>
        <v>0</v>
      </c>
      <c r="T7">
        <v>0</v>
      </c>
      <c r="V7" cm="1">
        <f t="array" ref="V7:W7">'Medtronic Patient Data Form'!AB24:AC24</f>
        <v>0</v>
      </c>
      <c r="W7">
        <v>0</v>
      </c>
      <c r="Y7" cm="1">
        <f t="array" ref="Y7:Z7">'Medtronic Patient Data Form'!AE24:AF24</f>
        <v>0</v>
      </c>
      <c r="Z7">
        <v>0</v>
      </c>
      <c r="AB7" cm="1">
        <f t="array" ref="AB7:AC7">'Medtronic Patient Data Form'!AH24:AI24</f>
        <v>0</v>
      </c>
      <c r="AC7">
        <v>0</v>
      </c>
      <c r="AE7" cm="1">
        <f t="array" ref="AE7:AF7">'Medtronic Patient Data Form'!AK24:AL24</f>
        <v>0</v>
      </c>
      <c r="AF7">
        <v>0</v>
      </c>
      <c r="AH7" cm="1">
        <f t="array" ref="AH7:AI7">'Medtronic Patient Data Form'!AN24:AO24</f>
        <v>0</v>
      </c>
      <c r="AI7">
        <v>0</v>
      </c>
      <c r="AK7" cm="1">
        <f t="array" ref="AK7:AL7">'Medtronic Patient Data Form'!AQ24:AR24</f>
        <v>0</v>
      </c>
      <c r="AL7">
        <v>0</v>
      </c>
      <c r="AN7" cm="1">
        <f t="array" ref="AN7:AO7">'Medtronic Patient Data Form'!AT24:AU24</f>
        <v>0</v>
      </c>
      <c r="AO7">
        <v>0</v>
      </c>
      <c r="AQ7" cm="1">
        <f t="array" ref="AQ7:AR7">'Medtronic Patient Data Form'!AW24:AX24</f>
        <v>0</v>
      </c>
      <c r="AR7">
        <v>0</v>
      </c>
      <c r="AT7" cm="1">
        <f t="array" ref="AT7:AU7">'Medtronic Patient Data Form'!AZ24:BA24</f>
        <v>0</v>
      </c>
      <c r="AU7">
        <v>0</v>
      </c>
      <c r="AW7" cm="1">
        <f t="array" ref="AW7:AX7">'Medtronic Patient Data Form'!BC24:BD24</f>
        <v>0</v>
      </c>
      <c r="AX7">
        <v>0</v>
      </c>
      <c r="AZ7" cm="1">
        <f t="array" ref="AZ7:BA7">'Medtronic Patient Data Form'!BF24:BG24</f>
        <v>0</v>
      </c>
      <c r="BA7">
        <v>0</v>
      </c>
      <c r="BB7" cm="1">
        <f t="array" ref="BB7:BC7">'Medtronic Patient Data Form'!BH24:BI24</f>
        <v>0</v>
      </c>
      <c r="BC7">
        <v>0</v>
      </c>
      <c r="BD7" cm="1">
        <f t="array" ref="BD7:BE7">'Medtronic Patient Data Form'!BJ24:BK24</f>
        <v>0</v>
      </c>
      <c r="BE7">
        <v>0</v>
      </c>
      <c r="BF7" cm="1">
        <f t="array" ref="BF7:BG7">'Medtronic Patient Data Form'!BL24:BM24</f>
        <v>0</v>
      </c>
      <c r="BG7">
        <v>0</v>
      </c>
      <c r="BH7" cm="1">
        <f t="array" ref="BH7:BI7">'Medtronic Patient Data Form'!BN24:BO24</f>
        <v>0</v>
      </c>
      <c r="BI7">
        <v>0</v>
      </c>
    </row>
    <row r="8" spans="1:61" x14ac:dyDescent="0.25">
      <c r="A8" t="s">
        <v>3</v>
      </c>
      <c r="B8" cm="1">
        <f t="array" ref="B8:C8">'Medtronic Patient Data Form'!H25:I25</f>
        <v>0</v>
      </c>
      <c r="C8">
        <v>0</v>
      </c>
      <c r="D8" cm="1">
        <f t="array" ref="D8:E8">'Medtronic Patient Data Form'!J25:K25</f>
        <v>0</v>
      </c>
      <c r="E8">
        <v>0</v>
      </c>
      <c r="F8" cm="1">
        <f t="array" ref="F8:G8">'Medtronic Patient Data Form'!L25:M25</f>
        <v>0</v>
      </c>
      <c r="G8">
        <v>0</v>
      </c>
      <c r="H8" cm="1">
        <f t="array" ref="H8:I8">'Medtronic Patient Data Form'!N25:O25</f>
        <v>0</v>
      </c>
      <c r="I8">
        <v>0</v>
      </c>
      <c r="J8" cm="1">
        <f t="array" ref="J8:K8">'Medtronic Patient Data Form'!P25:Q25</f>
        <v>0</v>
      </c>
      <c r="K8">
        <v>0</v>
      </c>
      <c r="L8" cm="1">
        <f t="array" ref="L8:M8">'Medtronic Patient Data Form'!R25:S25</f>
        <v>0</v>
      </c>
      <c r="M8">
        <v>0</v>
      </c>
      <c r="N8" cm="1">
        <f t="array" ref="N8:O8">'Medtronic Patient Data Form'!T25:U25</f>
        <v>0</v>
      </c>
      <c r="O8">
        <v>0</v>
      </c>
      <c r="P8" cm="1">
        <f t="array" ref="P8:Q8">'Medtronic Patient Data Form'!V25:W25</f>
        <v>0</v>
      </c>
      <c r="Q8">
        <v>0</v>
      </c>
      <c r="S8" cm="1">
        <f t="array" ref="S8:T8">'Medtronic Patient Data Form'!Y25:Z25</f>
        <v>0</v>
      </c>
      <c r="T8">
        <v>0</v>
      </c>
      <c r="V8" cm="1">
        <f t="array" ref="V8:W8">'Medtronic Patient Data Form'!AB25:AC25</f>
        <v>0</v>
      </c>
      <c r="W8">
        <v>0</v>
      </c>
      <c r="Y8" cm="1">
        <f t="array" ref="Y8:Z8">'Medtronic Patient Data Form'!AE25:AF25</f>
        <v>0</v>
      </c>
      <c r="Z8">
        <v>0</v>
      </c>
      <c r="AB8" cm="1">
        <f t="array" ref="AB8:AC8">'Medtronic Patient Data Form'!AH25:AI25</f>
        <v>0</v>
      </c>
      <c r="AC8">
        <v>0</v>
      </c>
      <c r="AE8" cm="1">
        <f t="array" ref="AE8:AF8">'Medtronic Patient Data Form'!AK25:AL25</f>
        <v>0</v>
      </c>
      <c r="AF8">
        <v>0</v>
      </c>
      <c r="AH8" cm="1">
        <f t="array" ref="AH8:AI8">'Medtronic Patient Data Form'!AN25:AO25</f>
        <v>0</v>
      </c>
      <c r="AI8">
        <v>0</v>
      </c>
      <c r="AK8" cm="1">
        <f t="array" ref="AK8:AL8">'Medtronic Patient Data Form'!AQ25:AR25</f>
        <v>0</v>
      </c>
      <c r="AL8">
        <v>0</v>
      </c>
      <c r="AN8" cm="1">
        <f t="array" ref="AN8:AO8">'Medtronic Patient Data Form'!AT25:AU25</f>
        <v>0</v>
      </c>
      <c r="AO8">
        <v>0</v>
      </c>
      <c r="AQ8" cm="1">
        <f t="array" ref="AQ8:AR8">'Medtronic Patient Data Form'!AW25:AX25</f>
        <v>0</v>
      </c>
      <c r="AR8">
        <v>0</v>
      </c>
      <c r="AT8" cm="1">
        <f t="array" ref="AT8:AU8">'Medtronic Patient Data Form'!AZ25:BA25</f>
        <v>0</v>
      </c>
      <c r="AU8">
        <v>0</v>
      </c>
      <c r="AW8" cm="1">
        <f t="array" ref="AW8:AX8">'Medtronic Patient Data Form'!BC25:BD25</f>
        <v>0</v>
      </c>
      <c r="AX8">
        <v>0</v>
      </c>
      <c r="AZ8" cm="1">
        <f t="array" ref="AZ8:BA8">'Medtronic Patient Data Form'!BF25:BG25</f>
        <v>0</v>
      </c>
      <c r="BA8">
        <v>0</v>
      </c>
      <c r="BB8" cm="1">
        <f t="array" ref="BB8:BC8">'Medtronic Patient Data Form'!BH25:BI25</f>
        <v>0</v>
      </c>
      <c r="BC8">
        <v>0</v>
      </c>
      <c r="BD8" cm="1">
        <f t="array" ref="BD8:BE8">'Medtronic Patient Data Form'!BJ25:BK25</f>
        <v>0</v>
      </c>
      <c r="BE8">
        <v>0</v>
      </c>
      <c r="BF8" cm="1">
        <f t="array" ref="BF8:BG8">'Medtronic Patient Data Form'!BL25:BM25</f>
        <v>0</v>
      </c>
      <c r="BG8">
        <v>0</v>
      </c>
      <c r="BH8" cm="1">
        <f t="array" ref="BH8:BI8">'Medtronic Patient Data Form'!BN25:BO25</f>
        <v>0</v>
      </c>
      <c r="BI8">
        <v>0</v>
      </c>
    </row>
    <row r="9" spans="1:61" x14ac:dyDescent="0.25">
      <c r="A9" t="s">
        <v>4</v>
      </c>
      <c r="B9" cm="1">
        <f t="array" ref="B9:C9">'Medtronic Patient Data Form'!H26:I26</f>
        <v>0</v>
      </c>
      <c r="C9">
        <v>0</v>
      </c>
      <c r="D9" cm="1">
        <f t="array" ref="D9:E9">'Medtronic Patient Data Form'!J26:K26</f>
        <v>0</v>
      </c>
      <c r="E9">
        <v>0</v>
      </c>
      <c r="F9" cm="1">
        <f t="array" ref="F9:G9">'Medtronic Patient Data Form'!L26:M26</f>
        <v>0</v>
      </c>
      <c r="G9">
        <v>0</v>
      </c>
      <c r="H9" cm="1">
        <f t="array" ref="H9:I9">'Medtronic Patient Data Form'!N26:O26</f>
        <v>0</v>
      </c>
      <c r="I9">
        <v>0</v>
      </c>
      <c r="J9" cm="1">
        <f t="array" ref="J9:K9">'Medtronic Patient Data Form'!P26:Q26</f>
        <v>0</v>
      </c>
      <c r="K9">
        <v>0</v>
      </c>
      <c r="L9" cm="1">
        <f t="array" ref="L9:M9">'Medtronic Patient Data Form'!R26:S26</f>
        <v>0</v>
      </c>
      <c r="M9">
        <v>0</v>
      </c>
      <c r="N9" cm="1">
        <f t="array" ref="N9:O9">'Medtronic Patient Data Form'!T26:U26</f>
        <v>0</v>
      </c>
      <c r="O9">
        <v>0</v>
      </c>
      <c r="P9" cm="1">
        <f t="array" ref="P9:Q9">'Medtronic Patient Data Form'!V26:W26</f>
        <v>0</v>
      </c>
      <c r="Q9">
        <v>0</v>
      </c>
      <c r="S9" cm="1">
        <f t="array" ref="S9:T9">'Medtronic Patient Data Form'!Y26:Z26</f>
        <v>0</v>
      </c>
      <c r="T9">
        <v>0</v>
      </c>
      <c r="V9" cm="1">
        <f t="array" ref="V9:W9">'Medtronic Patient Data Form'!AB26:AC26</f>
        <v>0</v>
      </c>
      <c r="W9">
        <v>0</v>
      </c>
      <c r="Y9" cm="1">
        <f t="array" ref="Y9:Z9">'Medtronic Patient Data Form'!AE26:AF26</f>
        <v>0</v>
      </c>
      <c r="Z9">
        <v>0</v>
      </c>
      <c r="AB9" cm="1">
        <f t="array" ref="AB9:AC9">'Medtronic Patient Data Form'!AH26:AI26</f>
        <v>0</v>
      </c>
      <c r="AC9">
        <v>0</v>
      </c>
      <c r="AE9" cm="1">
        <f t="array" ref="AE9:AF9">'Medtronic Patient Data Form'!AK26:AL26</f>
        <v>0</v>
      </c>
      <c r="AF9">
        <v>0</v>
      </c>
      <c r="AH9" cm="1">
        <f t="array" ref="AH9:AI9">'Medtronic Patient Data Form'!AN26:AO26</f>
        <v>0</v>
      </c>
      <c r="AI9">
        <v>0</v>
      </c>
      <c r="AK9" cm="1">
        <f t="array" ref="AK9:AL9">'Medtronic Patient Data Form'!AQ26:AR26</f>
        <v>0</v>
      </c>
      <c r="AL9">
        <v>0</v>
      </c>
      <c r="AN9" cm="1">
        <f t="array" ref="AN9:AO9">'Medtronic Patient Data Form'!AT26:AU26</f>
        <v>0</v>
      </c>
      <c r="AO9">
        <v>0</v>
      </c>
      <c r="AQ9" cm="1">
        <f t="array" ref="AQ9:AR9">'Medtronic Patient Data Form'!AW26:AX26</f>
        <v>0</v>
      </c>
      <c r="AR9">
        <v>0</v>
      </c>
      <c r="AT9" cm="1">
        <f t="array" ref="AT9:AU9">'Medtronic Patient Data Form'!AZ26:BA26</f>
        <v>0</v>
      </c>
      <c r="AU9">
        <v>0</v>
      </c>
      <c r="AW9" cm="1">
        <f t="array" ref="AW9:AX9">'Medtronic Patient Data Form'!BC26:BD26</f>
        <v>0</v>
      </c>
      <c r="AX9">
        <v>0</v>
      </c>
      <c r="AZ9" cm="1">
        <f t="array" ref="AZ9:BA9">'Medtronic Patient Data Form'!BF26:BG26</f>
        <v>0</v>
      </c>
      <c r="BA9">
        <v>0</v>
      </c>
      <c r="BB9" cm="1">
        <f t="array" ref="BB9:BC9">'Medtronic Patient Data Form'!BH26:BI26</f>
        <v>0</v>
      </c>
      <c r="BC9">
        <v>0</v>
      </c>
      <c r="BD9" cm="1">
        <f t="array" ref="BD9:BE9">'Medtronic Patient Data Form'!BJ26:BK26</f>
        <v>0</v>
      </c>
      <c r="BE9">
        <v>0</v>
      </c>
      <c r="BF9" cm="1">
        <f t="array" ref="BF9:BG9">'Medtronic Patient Data Form'!BL26:BM26</f>
        <v>0</v>
      </c>
      <c r="BG9">
        <v>0</v>
      </c>
      <c r="BH9" cm="1">
        <f t="array" ref="BH9:BI9">'Medtronic Patient Data Form'!BN26:BO26</f>
        <v>0</v>
      </c>
      <c r="BI9">
        <v>0</v>
      </c>
    </row>
    <row r="10" spans="1:61" x14ac:dyDescent="0.25">
      <c r="A10" t="s">
        <v>229</v>
      </c>
      <c r="B10" cm="1">
        <f t="array" ref="B10:C10">'Medtronic Patient Data Form'!H27:I27</f>
        <v>0</v>
      </c>
      <c r="C10">
        <v>0</v>
      </c>
      <c r="D10" cm="1">
        <f t="array" ref="D10:E10">'Medtronic Patient Data Form'!J27:K27</f>
        <v>0</v>
      </c>
      <c r="E10">
        <v>0</v>
      </c>
      <c r="F10" cm="1">
        <f t="array" ref="F10:G10">'Medtronic Patient Data Form'!L27:M27</f>
        <v>0</v>
      </c>
      <c r="G10">
        <v>0</v>
      </c>
      <c r="H10" cm="1">
        <f t="array" ref="H10:I10">'Medtronic Patient Data Form'!N27:O27</f>
        <v>0</v>
      </c>
      <c r="I10">
        <v>0</v>
      </c>
      <c r="J10" cm="1">
        <f t="array" ref="J10:K10">'Medtronic Patient Data Form'!P27:Q27</f>
        <v>0</v>
      </c>
      <c r="K10">
        <v>0</v>
      </c>
      <c r="L10" cm="1">
        <f t="array" ref="L10:M10">'Medtronic Patient Data Form'!R27:S27</f>
        <v>0</v>
      </c>
      <c r="M10">
        <v>0</v>
      </c>
      <c r="N10" cm="1">
        <f t="array" ref="N10:O10">'Medtronic Patient Data Form'!T27:U27</f>
        <v>0</v>
      </c>
      <c r="O10">
        <v>0</v>
      </c>
      <c r="P10" cm="1">
        <f t="array" ref="P10:Q10">'Medtronic Patient Data Form'!V27:W27</f>
        <v>0</v>
      </c>
      <c r="Q10">
        <v>0</v>
      </c>
      <c r="S10" cm="1">
        <f t="array" ref="S10:T10">'Medtronic Patient Data Form'!Y27:Z27</f>
        <v>0</v>
      </c>
      <c r="T10">
        <v>0</v>
      </c>
      <c r="V10" cm="1">
        <f t="array" ref="V10:W10">'Medtronic Patient Data Form'!AB27:AC27</f>
        <v>0</v>
      </c>
      <c r="W10">
        <v>0</v>
      </c>
      <c r="Y10" cm="1">
        <f t="array" ref="Y10:Z10">'Medtronic Patient Data Form'!AE27:AF27</f>
        <v>0</v>
      </c>
      <c r="Z10">
        <v>0</v>
      </c>
      <c r="AB10" cm="1">
        <f t="array" ref="AB10:AC10">'Medtronic Patient Data Form'!AH27:AI27</f>
        <v>0</v>
      </c>
      <c r="AC10">
        <v>0</v>
      </c>
      <c r="AE10" cm="1">
        <f t="array" ref="AE10:AF10">'Medtronic Patient Data Form'!AK27:AL27</f>
        <v>0</v>
      </c>
      <c r="AF10">
        <v>0</v>
      </c>
      <c r="AH10" cm="1">
        <f t="array" ref="AH10:AI10">'Medtronic Patient Data Form'!AN27:AO27</f>
        <v>0</v>
      </c>
      <c r="AI10">
        <v>0</v>
      </c>
      <c r="AK10" cm="1">
        <f t="array" ref="AK10:AL10">'Medtronic Patient Data Form'!AQ27:AR27</f>
        <v>0</v>
      </c>
      <c r="AL10">
        <v>0</v>
      </c>
      <c r="AN10" cm="1">
        <f t="array" ref="AN10:AO10">'Medtronic Patient Data Form'!AT27:AU27</f>
        <v>0</v>
      </c>
      <c r="AO10">
        <v>0</v>
      </c>
      <c r="AQ10" cm="1">
        <f t="array" ref="AQ10:AR10">'Medtronic Patient Data Form'!AW27:AX27</f>
        <v>0</v>
      </c>
      <c r="AR10">
        <v>0</v>
      </c>
      <c r="AT10" cm="1">
        <f t="array" ref="AT10:AU10">'Medtronic Patient Data Form'!AZ27:BA27</f>
        <v>0</v>
      </c>
      <c r="AU10">
        <v>0</v>
      </c>
      <c r="AW10" cm="1">
        <f t="array" ref="AW10:AX10">'Medtronic Patient Data Form'!BC27:BD27</f>
        <v>0</v>
      </c>
      <c r="AX10">
        <v>0</v>
      </c>
      <c r="AZ10" cm="1">
        <f t="array" ref="AZ10:BA10">'Medtronic Patient Data Form'!BF27:BG27</f>
        <v>0</v>
      </c>
      <c r="BA10">
        <v>0</v>
      </c>
      <c r="BB10" cm="1">
        <f t="array" ref="BB10:BC10">'Medtronic Patient Data Form'!BH27:BI27</f>
        <v>0</v>
      </c>
      <c r="BC10">
        <v>0</v>
      </c>
      <c r="BD10" cm="1">
        <f t="array" ref="BD10:BE10">'Medtronic Patient Data Form'!BJ27:BK27</f>
        <v>0</v>
      </c>
      <c r="BE10">
        <v>0</v>
      </c>
      <c r="BF10" cm="1">
        <f t="array" ref="BF10:BG10">'Medtronic Patient Data Form'!BL27:BM27</f>
        <v>0</v>
      </c>
      <c r="BG10">
        <v>0</v>
      </c>
      <c r="BH10" cm="1">
        <f t="array" ref="BH10:BI10">'Medtronic Patient Data Form'!BN27:BO27</f>
        <v>0</v>
      </c>
      <c r="BI10">
        <v>0</v>
      </c>
    </row>
    <row r="11" spans="1:61" x14ac:dyDescent="0.25">
      <c r="A11" t="s">
        <v>5</v>
      </c>
      <c r="B11" cm="1">
        <f t="array" ref="B11:C11">'Medtronic Patient Data Form'!H28:I28</f>
        <v>0</v>
      </c>
      <c r="C11">
        <v>0</v>
      </c>
      <c r="D11" cm="1">
        <f t="array" ref="D11:E11">'Medtronic Patient Data Form'!J28:K28</f>
        <v>0</v>
      </c>
      <c r="E11">
        <v>0</v>
      </c>
      <c r="F11" cm="1">
        <f t="array" ref="F11:G11">'Medtronic Patient Data Form'!L28:M28</f>
        <v>0</v>
      </c>
      <c r="G11">
        <v>0</v>
      </c>
      <c r="H11" cm="1">
        <f t="array" ref="H11:I11">'Medtronic Patient Data Form'!N28:O28</f>
        <v>0</v>
      </c>
      <c r="I11">
        <v>0</v>
      </c>
      <c r="J11" cm="1">
        <f t="array" ref="J11:K11">'Medtronic Patient Data Form'!P28:Q28</f>
        <v>0</v>
      </c>
      <c r="K11">
        <v>0</v>
      </c>
      <c r="L11" cm="1">
        <f t="array" ref="L11:M11">'Medtronic Patient Data Form'!R28:S28</f>
        <v>0</v>
      </c>
      <c r="M11">
        <v>0</v>
      </c>
      <c r="N11" cm="1">
        <f t="array" ref="N11:O11">'Medtronic Patient Data Form'!T28:U28</f>
        <v>0</v>
      </c>
      <c r="O11">
        <v>0</v>
      </c>
      <c r="P11" cm="1">
        <f t="array" ref="P11:Q11">'Medtronic Patient Data Form'!V28:W28</f>
        <v>0</v>
      </c>
      <c r="Q11">
        <v>0</v>
      </c>
      <c r="S11" cm="1">
        <f t="array" ref="S11:T11">'Medtronic Patient Data Form'!Y28:Z28</f>
        <v>0</v>
      </c>
      <c r="T11">
        <v>0</v>
      </c>
      <c r="V11" cm="1">
        <f t="array" ref="V11:W11">'Medtronic Patient Data Form'!AB28:AC28</f>
        <v>0</v>
      </c>
      <c r="W11">
        <v>0</v>
      </c>
      <c r="Y11" cm="1">
        <f t="array" ref="Y11:Z11">'Medtronic Patient Data Form'!AE28:AF28</f>
        <v>0</v>
      </c>
      <c r="Z11">
        <v>0</v>
      </c>
      <c r="AB11" cm="1">
        <f t="array" ref="AB11:AC11">'Medtronic Patient Data Form'!AH28:AI28</f>
        <v>0</v>
      </c>
      <c r="AC11">
        <v>0</v>
      </c>
      <c r="AE11" cm="1">
        <f t="array" ref="AE11:AF11">'Medtronic Patient Data Form'!AK28:AL28</f>
        <v>0</v>
      </c>
      <c r="AF11">
        <v>0</v>
      </c>
      <c r="AH11" cm="1">
        <f t="array" ref="AH11:AI11">'Medtronic Patient Data Form'!AN28:AO28</f>
        <v>0</v>
      </c>
      <c r="AI11">
        <v>0</v>
      </c>
      <c r="AK11" cm="1">
        <f t="array" ref="AK11:AL11">'Medtronic Patient Data Form'!AQ28:AR28</f>
        <v>0</v>
      </c>
      <c r="AL11">
        <v>0</v>
      </c>
      <c r="AN11" cm="1">
        <f t="array" ref="AN11:AO11">'Medtronic Patient Data Form'!AT28:AU28</f>
        <v>0</v>
      </c>
      <c r="AO11">
        <v>0</v>
      </c>
      <c r="AQ11" cm="1">
        <f t="array" ref="AQ11:AR11">'Medtronic Patient Data Form'!AW28:AX28</f>
        <v>0</v>
      </c>
      <c r="AR11">
        <v>0</v>
      </c>
      <c r="AT11" cm="1">
        <f t="array" ref="AT11:AU11">'Medtronic Patient Data Form'!AZ28:BA28</f>
        <v>0</v>
      </c>
      <c r="AU11">
        <v>0</v>
      </c>
      <c r="AW11" cm="1">
        <f t="array" ref="AW11:AX11">'Medtronic Patient Data Form'!BC28:BD28</f>
        <v>0</v>
      </c>
      <c r="AX11">
        <v>0</v>
      </c>
      <c r="AZ11" cm="1">
        <f t="array" ref="AZ11:BA11">'Medtronic Patient Data Form'!BF28:BG28</f>
        <v>0</v>
      </c>
      <c r="BA11">
        <v>0</v>
      </c>
      <c r="BB11" cm="1">
        <f t="array" ref="BB11:BC11">'Medtronic Patient Data Form'!BH28:BI28</f>
        <v>0</v>
      </c>
      <c r="BC11">
        <v>0</v>
      </c>
      <c r="BD11" cm="1">
        <f t="array" ref="BD11:BE11">'Medtronic Patient Data Form'!BJ28:BK28</f>
        <v>0</v>
      </c>
      <c r="BE11">
        <v>0</v>
      </c>
      <c r="BF11" cm="1">
        <f t="array" ref="BF11:BG11">'Medtronic Patient Data Form'!BL28:BM28</f>
        <v>0</v>
      </c>
      <c r="BG11">
        <v>0</v>
      </c>
      <c r="BH11" cm="1">
        <f t="array" ref="BH11:BI11">'Medtronic Patient Data Form'!BN28:BO28</f>
        <v>0</v>
      </c>
      <c r="BI11">
        <v>0</v>
      </c>
    </row>
    <row r="12" spans="1:61" x14ac:dyDescent="0.25">
      <c r="A12" t="s">
        <v>6</v>
      </c>
      <c r="B12" cm="1">
        <f t="array" ref="B12:C12">'Medtronic Patient Data Form'!H29:I29</f>
        <v>0</v>
      </c>
      <c r="C12">
        <v>0</v>
      </c>
      <c r="D12" cm="1">
        <f t="array" ref="D12:E12">'Medtronic Patient Data Form'!J29:K29</f>
        <v>0</v>
      </c>
      <c r="E12">
        <v>0</v>
      </c>
      <c r="F12" cm="1">
        <f t="array" ref="F12:G12">'Medtronic Patient Data Form'!L29:M29</f>
        <v>0</v>
      </c>
      <c r="G12">
        <v>0</v>
      </c>
      <c r="H12" cm="1">
        <f t="array" ref="H12:I12">'Medtronic Patient Data Form'!N29:O29</f>
        <v>0</v>
      </c>
      <c r="I12">
        <v>0</v>
      </c>
      <c r="J12" cm="1">
        <f t="array" ref="J12:K12">'Medtronic Patient Data Form'!P29:Q29</f>
        <v>0</v>
      </c>
      <c r="K12">
        <v>0</v>
      </c>
      <c r="L12" cm="1">
        <f t="array" ref="L12:M12">'Medtronic Patient Data Form'!R29:S29</f>
        <v>0</v>
      </c>
      <c r="M12">
        <v>0</v>
      </c>
      <c r="N12" cm="1">
        <f t="array" ref="N12:O12">'Medtronic Patient Data Form'!T29:U29</f>
        <v>0</v>
      </c>
      <c r="O12">
        <v>0</v>
      </c>
      <c r="P12" cm="1">
        <f t="array" ref="P12:Q12">'Medtronic Patient Data Form'!V29:W29</f>
        <v>0</v>
      </c>
      <c r="Q12">
        <v>0</v>
      </c>
      <c r="S12" cm="1">
        <f t="array" ref="S12:T12">'Medtronic Patient Data Form'!Y29:Z29</f>
        <v>0</v>
      </c>
      <c r="T12">
        <v>0</v>
      </c>
      <c r="V12" cm="1">
        <f t="array" ref="V12:W12">'Medtronic Patient Data Form'!AB29:AC29</f>
        <v>0</v>
      </c>
      <c r="W12">
        <v>0</v>
      </c>
      <c r="Y12" cm="1">
        <f t="array" ref="Y12:Z12">'Medtronic Patient Data Form'!AE29:AF29</f>
        <v>0</v>
      </c>
      <c r="Z12">
        <v>0</v>
      </c>
      <c r="AB12" cm="1">
        <f t="array" ref="AB12:AC12">'Medtronic Patient Data Form'!AH29:AI29</f>
        <v>0</v>
      </c>
      <c r="AC12">
        <v>0</v>
      </c>
      <c r="AE12" cm="1">
        <f t="array" ref="AE12:AF12">'Medtronic Patient Data Form'!AK29:AL29</f>
        <v>0</v>
      </c>
      <c r="AF12">
        <v>0</v>
      </c>
      <c r="AH12" cm="1">
        <f t="array" ref="AH12:AI12">'Medtronic Patient Data Form'!AN29:AO29</f>
        <v>0</v>
      </c>
      <c r="AI12">
        <v>0</v>
      </c>
      <c r="AK12" cm="1">
        <f t="array" ref="AK12:AL12">'Medtronic Patient Data Form'!AQ29:AR29</f>
        <v>0</v>
      </c>
      <c r="AL12">
        <v>0</v>
      </c>
      <c r="AN12" cm="1">
        <f t="array" ref="AN12:AO12">'Medtronic Patient Data Form'!AT29:AU29</f>
        <v>0</v>
      </c>
      <c r="AO12">
        <v>0</v>
      </c>
      <c r="AQ12" cm="1">
        <f t="array" ref="AQ12:AR12">'Medtronic Patient Data Form'!AW29:AX29</f>
        <v>0</v>
      </c>
      <c r="AR12">
        <v>0</v>
      </c>
      <c r="AT12" cm="1">
        <f t="array" ref="AT12:AU12">'Medtronic Patient Data Form'!AZ29:BA29</f>
        <v>0</v>
      </c>
      <c r="AU12">
        <v>0</v>
      </c>
      <c r="AW12" cm="1">
        <f t="array" ref="AW12:AX12">'Medtronic Patient Data Form'!BC29:BD29</f>
        <v>0</v>
      </c>
      <c r="AX12">
        <v>0</v>
      </c>
      <c r="AZ12" cm="1">
        <f t="array" ref="AZ12:BA12">'Medtronic Patient Data Form'!BF29:BG29</f>
        <v>0</v>
      </c>
      <c r="BA12">
        <v>0</v>
      </c>
      <c r="BB12" cm="1">
        <f t="array" ref="BB12:BC12">'Medtronic Patient Data Form'!BH29:BI29</f>
        <v>0</v>
      </c>
      <c r="BC12">
        <v>0</v>
      </c>
      <c r="BD12" cm="1">
        <f t="array" ref="BD12:BE12">'Medtronic Patient Data Form'!BJ29:BK29</f>
        <v>0</v>
      </c>
      <c r="BE12">
        <v>0</v>
      </c>
      <c r="BF12" cm="1">
        <f t="array" ref="BF12:BG12">'Medtronic Patient Data Form'!BL29:BM29</f>
        <v>0</v>
      </c>
      <c r="BG12">
        <v>0</v>
      </c>
      <c r="BH12" cm="1">
        <f t="array" ref="BH12:BI12">'Medtronic Patient Data Form'!BN29:BO29</f>
        <v>0</v>
      </c>
      <c r="BI12">
        <v>0</v>
      </c>
    </row>
    <row r="13" spans="1:61" x14ac:dyDescent="0.25">
      <c r="A13" t="s">
        <v>2</v>
      </c>
      <c r="B13" cm="1">
        <f t="array" ref="B13:C13">'Medtronic Patient Data Form'!H30:I30</f>
        <v>0</v>
      </c>
      <c r="C13">
        <v>0</v>
      </c>
      <c r="D13" cm="1">
        <f t="array" ref="D13:E13">'Medtronic Patient Data Form'!J30:K30</f>
        <v>0</v>
      </c>
      <c r="E13">
        <v>0</v>
      </c>
      <c r="F13" cm="1">
        <f t="array" ref="F13:G13">'Medtronic Patient Data Form'!L30:M30</f>
        <v>0</v>
      </c>
      <c r="G13">
        <v>0</v>
      </c>
      <c r="H13" cm="1">
        <f t="array" ref="H13:I13">'Medtronic Patient Data Form'!N30:O30</f>
        <v>0</v>
      </c>
      <c r="I13">
        <v>0</v>
      </c>
      <c r="J13" cm="1">
        <f t="array" ref="J13:K13">'Medtronic Patient Data Form'!P30:Q30</f>
        <v>0</v>
      </c>
      <c r="K13">
        <v>0</v>
      </c>
      <c r="L13" cm="1">
        <f t="array" ref="L13:M13">'Medtronic Patient Data Form'!R30:S30</f>
        <v>0</v>
      </c>
      <c r="M13">
        <v>0</v>
      </c>
      <c r="N13" cm="1">
        <f t="array" ref="N13:O13">'Medtronic Patient Data Form'!T30:U30</f>
        <v>0</v>
      </c>
      <c r="O13">
        <v>0</v>
      </c>
      <c r="P13" cm="1">
        <f t="array" ref="P13:Q13">'Medtronic Patient Data Form'!V30:W30</f>
        <v>0</v>
      </c>
      <c r="Q13">
        <v>0</v>
      </c>
      <c r="S13" cm="1">
        <f t="array" ref="S13:T13">'Medtronic Patient Data Form'!Y30:Z30</f>
        <v>0</v>
      </c>
      <c r="T13">
        <v>0</v>
      </c>
      <c r="V13" cm="1">
        <f t="array" ref="V13:W13">'Medtronic Patient Data Form'!AB30:AC30</f>
        <v>0</v>
      </c>
      <c r="W13">
        <v>0</v>
      </c>
      <c r="Y13" cm="1">
        <f t="array" ref="Y13:Z13">'Medtronic Patient Data Form'!AE30:AF30</f>
        <v>0</v>
      </c>
      <c r="Z13">
        <v>0</v>
      </c>
      <c r="AB13" cm="1">
        <f t="array" ref="AB13:AC13">'Medtronic Patient Data Form'!AH30:AI30</f>
        <v>0</v>
      </c>
      <c r="AC13">
        <v>0</v>
      </c>
      <c r="AE13" cm="1">
        <f t="array" ref="AE13:AF13">'Medtronic Patient Data Form'!AK30:AL30</f>
        <v>0</v>
      </c>
      <c r="AF13">
        <v>0</v>
      </c>
      <c r="AH13" cm="1">
        <f t="array" ref="AH13:AI13">'Medtronic Patient Data Form'!AN30:AO30</f>
        <v>0</v>
      </c>
      <c r="AI13">
        <v>0</v>
      </c>
      <c r="AK13" cm="1">
        <f t="array" ref="AK13:AL13">'Medtronic Patient Data Form'!AQ30:AR30</f>
        <v>0</v>
      </c>
      <c r="AL13">
        <v>0</v>
      </c>
      <c r="AN13" cm="1">
        <f t="array" ref="AN13:AO13">'Medtronic Patient Data Form'!AT30:AU30</f>
        <v>0</v>
      </c>
      <c r="AO13">
        <v>0</v>
      </c>
      <c r="AQ13" cm="1">
        <f t="array" ref="AQ13:AR13">'Medtronic Patient Data Form'!AW30:AX30</f>
        <v>0</v>
      </c>
      <c r="AR13">
        <v>0</v>
      </c>
      <c r="AT13" cm="1">
        <f t="array" ref="AT13:AU13">'Medtronic Patient Data Form'!AZ30:BA30</f>
        <v>0</v>
      </c>
      <c r="AU13">
        <v>0</v>
      </c>
      <c r="AW13" cm="1">
        <f t="array" ref="AW13:AX13">'Medtronic Patient Data Form'!BC30:BD30</f>
        <v>0</v>
      </c>
      <c r="AX13">
        <v>0</v>
      </c>
      <c r="AZ13" cm="1">
        <f t="array" ref="AZ13:BA13">'Medtronic Patient Data Form'!BF30:BG30</f>
        <v>0</v>
      </c>
      <c r="BA13">
        <v>0</v>
      </c>
      <c r="BB13" cm="1">
        <f t="array" ref="BB13:BC13">'Medtronic Patient Data Form'!BH30:BI30</f>
        <v>0</v>
      </c>
      <c r="BC13">
        <v>0</v>
      </c>
      <c r="BD13" cm="1">
        <f t="array" ref="BD13:BE13">'Medtronic Patient Data Form'!BJ30:BK30</f>
        <v>0</v>
      </c>
      <c r="BE13">
        <v>0</v>
      </c>
      <c r="BF13" cm="1">
        <f t="array" ref="BF13:BG13">'Medtronic Patient Data Form'!BL30:BM30</f>
        <v>0</v>
      </c>
      <c r="BG13">
        <v>0</v>
      </c>
      <c r="BH13" cm="1">
        <f t="array" ref="BH13:BI13">'Medtronic Patient Data Form'!BN30:BO30</f>
        <v>0</v>
      </c>
      <c r="BI13">
        <v>0</v>
      </c>
    </row>
    <row r="14" spans="1:61" x14ac:dyDescent="0.25">
      <c r="A14" t="s">
        <v>230</v>
      </c>
      <c r="B14" cm="1">
        <f t="array" ref="B14:C14">'Medtronic Patient Data Form'!H31:I31</f>
        <v>0</v>
      </c>
      <c r="C14">
        <v>0</v>
      </c>
      <c r="D14" cm="1">
        <f t="array" ref="D14:E14">'Medtronic Patient Data Form'!J31:K31</f>
        <v>0</v>
      </c>
      <c r="E14">
        <v>0</v>
      </c>
      <c r="F14" cm="1">
        <f t="array" ref="F14:G14">'Medtronic Patient Data Form'!L31:M31</f>
        <v>0</v>
      </c>
      <c r="G14">
        <v>0</v>
      </c>
      <c r="H14" cm="1">
        <f t="array" ref="H14:I14">'Medtronic Patient Data Form'!N31:O31</f>
        <v>0</v>
      </c>
      <c r="I14">
        <v>0</v>
      </c>
      <c r="J14" cm="1">
        <f t="array" ref="J14:K14">'Medtronic Patient Data Form'!P31:Q31</f>
        <v>0</v>
      </c>
      <c r="K14">
        <v>0</v>
      </c>
      <c r="L14" cm="1">
        <f t="array" ref="L14:M14">'Medtronic Patient Data Form'!R31:S31</f>
        <v>0</v>
      </c>
      <c r="M14">
        <v>0</v>
      </c>
      <c r="N14" cm="1">
        <f t="array" ref="N14:O14">'Medtronic Patient Data Form'!T31:U31</f>
        <v>0</v>
      </c>
      <c r="O14">
        <v>0</v>
      </c>
      <c r="P14" cm="1">
        <f t="array" ref="P14:Q14">'Medtronic Patient Data Form'!V31:W31</f>
        <v>0</v>
      </c>
      <c r="Q14">
        <v>0</v>
      </c>
      <c r="S14" cm="1">
        <f t="array" ref="S14:T14">'Medtronic Patient Data Form'!Y31:Z31</f>
        <v>0</v>
      </c>
      <c r="T14">
        <v>0</v>
      </c>
      <c r="V14" cm="1">
        <f t="array" ref="V14:W14">'Medtronic Patient Data Form'!AB31:AC31</f>
        <v>0</v>
      </c>
      <c r="W14">
        <v>0</v>
      </c>
      <c r="Y14" cm="1">
        <f t="array" ref="Y14:Z14">'Medtronic Patient Data Form'!AE31:AF31</f>
        <v>0</v>
      </c>
      <c r="Z14">
        <v>0</v>
      </c>
      <c r="AB14" cm="1">
        <f t="array" ref="AB14:AC14">'Medtronic Patient Data Form'!AH31:AI31</f>
        <v>0</v>
      </c>
      <c r="AC14">
        <v>0</v>
      </c>
      <c r="AE14" cm="1">
        <f t="array" ref="AE14:AF14">'Medtronic Patient Data Form'!AK31:AL31</f>
        <v>0</v>
      </c>
      <c r="AF14">
        <v>0</v>
      </c>
      <c r="AH14" cm="1">
        <f t="array" ref="AH14:AI14">'Medtronic Patient Data Form'!AN31:AO31</f>
        <v>0</v>
      </c>
      <c r="AI14">
        <v>0</v>
      </c>
      <c r="AK14" cm="1">
        <f t="array" ref="AK14:AL14">'Medtronic Patient Data Form'!AQ31:AR31</f>
        <v>0</v>
      </c>
      <c r="AL14">
        <v>0</v>
      </c>
      <c r="AN14" cm="1">
        <f t="array" ref="AN14:AO14">'Medtronic Patient Data Form'!AT31:AU31</f>
        <v>0</v>
      </c>
      <c r="AO14">
        <v>0</v>
      </c>
      <c r="AQ14" cm="1">
        <f t="array" ref="AQ14:AR14">'Medtronic Patient Data Form'!AW31:AX31</f>
        <v>0</v>
      </c>
      <c r="AR14">
        <v>0</v>
      </c>
      <c r="AT14" cm="1">
        <f t="array" ref="AT14:AU14">'Medtronic Patient Data Form'!AZ31:BA31</f>
        <v>0</v>
      </c>
      <c r="AU14">
        <v>0</v>
      </c>
      <c r="AW14" cm="1">
        <f t="array" ref="AW14:AX14">'Medtronic Patient Data Form'!BC31:BD31</f>
        <v>0</v>
      </c>
      <c r="AX14">
        <v>0</v>
      </c>
      <c r="AZ14" cm="1">
        <f t="array" ref="AZ14:BA14">'Medtronic Patient Data Form'!BF31:BG31</f>
        <v>0</v>
      </c>
      <c r="BA14">
        <v>0</v>
      </c>
      <c r="BB14" cm="1">
        <f t="array" ref="BB14:BC14">'Medtronic Patient Data Form'!BH31:BI31</f>
        <v>0</v>
      </c>
      <c r="BC14">
        <v>0</v>
      </c>
      <c r="BD14" cm="1">
        <f t="array" ref="BD14:BE14">'Medtronic Patient Data Form'!BJ31:BK31</f>
        <v>0</v>
      </c>
      <c r="BE14">
        <v>0</v>
      </c>
      <c r="BF14" cm="1">
        <f t="array" ref="BF14:BG14">'Medtronic Patient Data Form'!BL31:BM31</f>
        <v>0</v>
      </c>
      <c r="BG14">
        <v>0</v>
      </c>
      <c r="BH14" cm="1">
        <f t="array" ref="BH14:BI14">'Medtronic Patient Data Form'!BN31:BO31</f>
        <v>0</v>
      </c>
      <c r="BI14">
        <v>0</v>
      </c>
    </row>
    <row r="15" spans="1:61" x14ac:dyDescent="0.25">
      <c r="A15" t="s">
        <v>124</v>
      </c>
      <c r="B15" cm="1">
        <f t="array" ref="B15:C15">'Medtronic Patient Data Form'!H32:I32</f>
        <v>0</v>
      </c>
      <c r="C15">
        <v>0</v>
      </c>
      <c r="D15" cm="1">
        <f t="array" ref="D15:E15">'Medtronic Patient Data Form'!J32:K32</f>
        <v>0</v>
      </c>
      <c r="E15">
        <v>0</v>
      </c>
      <c r="F15" cm="1">
        <f t="array" ref="F15:G15">'Medtronic Patient Data Form'!L32:M32</f>
        <v>0</v>
      </c>
      <c r="G15">
        <v>0</v>
      </c>
      <c r="H15" cm="1">
        <f t="array" ref="H15:I15">'Medtronic Patient Data Form'!N32:O32</f>
        <v>0</v>
      </c>
      <c r="I15">
        <v>0</v>
      </c>
      <c r="J15" cm="1">
        <f t="array" ref="J15:K15">'Medtronic Patient Data Form'!P32:Q32</f>
        <v>0</v>
      </c>
      <c r="K15">
        <v>0</v>
      </c>
      <c r="L15" cm="1">
        <f t="array" ref="L15:M15">'Medtronic Patient Data Form'!R32:S32</f>
        <v>0</v>
      </c>
      <c r="M15">
        <v>0</v>
      </c>
      <c r="N15" cm="1">
        <f t="array" ref="N15:O15">'Medtronic Patient Data Form'!T32:U32</f>
        <v>0</v>
      </c>
      <c r="O15">
        <v>0</v>
      </c>
      <c r="P15" cm="1">
        <f t="array" ref="P15:Q15">'Medtronic Patient Data Form'!V32:W32</f>
        <v>0</v>
      </c>
      <c r="Q15">
        <v>0</v>
      </c>
      <c r="S15" cm="1">
        <f t="array" ref="S15:T15">'Medtronic Patient Data Form'!Y32:Z32</f>
        <v>0</v>
      </c>
      <c r="T15">
        <v>0</v>
      </c>
      <c r="V15" cm="1">
        <f t="array" ref="V15:W15">'Medtronic Patient Data Form'!AB32:AC32</f>
        <v>0</v>
      </c>
      <c r="W15">
        <v>0</v>
      </c>
      <c r="Y15" cm="1">
        <f t="array" ref="Y15:Z15">'Medtronic Patient Data Form'!AE32:AF32</f>
        <v>0</v>
      </c>
      <c r="Z15">
        <v>0</v>
      </c>
      <c r="AB15" cm="1">
        <f t="array" ref="AB15:AC15">'Medtronic Patient Data Form'!AH32:AI32</f>
        <v>0</v>
      </c>
      <c r="AC15">
        <v>0</v>
      </c>
      <c r="AE15" cm="1">
        <f t="array" ref="AE15:AF15">'Medtronic Patient Data Form'!AK32:AL32</f>
        <v>0</v>
      </c>
      <c r="AF15">
        <v>0</v>
      </c>
      <c r="AH15" cm="1">
        <f t="array" ref="AH15:AI15">'Medtronic Patient Data Form'!AN32:AO32</f>
        <v>0</v>
      </c>
      <c r="AI15">
        <v>0</v>
      </c>
      <c r="AK15" cm="1">
        <f t="array" ref="AK15:AL15">'Medtronic Patient Data Form'!AQ32:AR32</f>
        <v>0</v>
      </c>
      <c r="AL15">
        <v>0</v>
      </c>
      <c r="AN15" cm="1">
        <f t="array" ref="AN15:AO15">'Medtronic Patient Data Form'!AT32:AU32</f>
        <v>0</v>
      </c>
      <c r="AO15">
        <v>0</v>
      </c>
      <c r="AQ15" cm="1">
        <f t="array" ref="AQ15:AR15">'Medtronic Patient Data Form'!AW32:AX32</f>
        <v>0</v>
      </c>
      <c r="AR15">
        <v>0</v>
      </c>
      <c r="AT15" cm="1">
        <f t="array" ref="AT15:AU15">'Medtronic Patient Data Form'!AZ32:BA32</f>
        <v>0</v>
      </c>
      <c r="AU15">
        <v>0</v>
      </c>
      <c r="AW15" cm="1">
        <f t="array" ref="AW15:AX15">'Medtronic Patient Data Form'!BC32:BD32</f>
        <v>0</v>
      </c>
      <c r="AX15">
        <v>0</v>
      </c>
      <c r="AZ15" cm="1">
        <f t="array" ref="AZ15:BA15">'Medtronic Patient Data Form'!BF32:BG32</f>
        <v>0</v>
      </c>
      <c r="BA15">
        <v>0</v>
      </c>
      <c r="BB15" cm="1">
        <f t="array" ref="BB15:BC15">'Medtronic Patient Data Form'!BH32:BI32</f>
        <v>0</v>
      </c>
      <c r="BC15">
        <v>0</v>
      </c>
      <c r="BD15" cm="1">
        <f t="array" ref="BD15:BE15">'Medtronic Patient Data Form'!BJ32:BK32</f>
        <v>0</v>
      </c>
      <c r="BE15">
        <v>0</v>
      </c>
      <c r="BF15" cm="1">
        <f t="array" ref="BF15:BG15">'Medtronic Patient Data Form'!BL32:BM32</f>
        <v>0</v>
      </c>
      <c r="BG15">
        <v>0</v>
      </c>
      <c r="BH15" cm="1">
        <f t="array" ref="BH15:BI15">'Medtronic Patient Data Form'!BN32:BO32</f>
        <v>0</v>
      </c>
      <c r="BI15">
        <v>0</v>
      </c>
    </row>
    <row r="16" spans="1:61" x14ac:dyDescent="0.25">
      <c r="A16" t="s">
        <v>125</v>
      </c>
      <c r="B16" cm="1">
        <f t="array" ref="B16:C16">'Medtronic Patient Data Form'!H33:I33</f>
        <v>0</v>
      </c>
      <c r="C16">
        <v>0</v>
      </c>
      <c r="D16" cm="1">
        <f t="array" ref="D16:E16">'Medtronic Patient Data Form'!J33:K33</f>
        <v>0</v>
      </c>
      <c r="E16">
        <v>0</v>
      </c>
      <c r="F16" cm="1">
        <f t="array" ref="F16:G16">'Medtronic Patient Data Form'!L33:M33</f>
        <v>0</v>
      </c>
      <c r="G16">
        <v>0</v>
      </c>
      <c r="H16" cm="1">
        <f t="array" ref="H16:I16">'Medtronic Patient Data Form'!N33:O33</f>
        <v>0</v>
      </c>
      <c r="I16">
        <v>0</v>
      </c>
      <c r="J16" cm="1">
        <f t="array" ref="J16:K16">'Medtronic Patient Data Form'!P33:Q33</f>
        <v>0</v>
      </c>
      <c r="K16">
        <v>0</v>
      </c>
      <c r="L16" cm="1">
        <f t="array" ref="L16:M16">'Medtronic Patient Data Form'!R33:S33</f>
        <v>0</v>
      </c>
      <c r="M16">
        <v>0</v>
      </c>
      <c r="N16" cm="1">
        <f t="array" ref="N16:O16">'Medtronic Patient Data Form'!T33:U33</f>
        <v>0</v>
      </c>
      <c r="O16">
        <v>0</v>
      </c>
      <c r="P16" cm="1">
        <f t="array" ref="P16:Q16">'Medtronic Patient Data Form'!V33:W33</f>
        <v>0</v>
      </c>
      <c r="Q16">
        <v>0</v>
      </c>
      <c r="S16" cm="1">
        <f t="array" ref="S16:T16">'Medtronic Patient Data Form'!Y33:Z33</f>
        <v>0</v>
      </c>
      <c r="T16">
        <v>0</v>
      </c>
      <c r="V16" cm="1">
        <f t="array" ref="V16:W16">'Medtronic Patient Data Form'!AB33:AC33</f>
        <v>0</v>
      </c>
      <c r="W16">
        <v>0</v>
      </c>
      <c r="Y16" cm="1">
        <f t="array" ref="Y16:Z16">'Medtronic Patient Data Form'!AE33:AF33</f>
        <v>0</v>
      </c>
      <c r="Z16">
        <v>0</v>
      </c>
      <c r="AB16" cm="1">
        <f t="array" ref="AB16:AC16">'Medtronic Patient Data Form'!AH33:AI33</f>
        <v>0</v>
      </c>
      <c r="AC16">
        <v>0</v>
      </c>
      <c r="AE16" cm="1">
        <f t="array" ref="AE16:AF16">'Medtronic Patient Data Form'!AK33:AL33</f>
        <v>0</v>
      </c>
      <c r="AF16">
        <v>0</v>
      </c>
      <c r="AH16" cm="1">
        <f t="array" ref="AH16:AI16">'Medtronic Patient Data Form'!AN33:AO33</f>
        <v>0</v>
      </c>
      <c r="AI16">
        <v>0</v>
      </c>
      <c r="AK16" cm="1">
        <f t="array" ref="AK16:AL16">'Medtronic Patient Data Form'!AQ33:AR33</f>
        <v>0</v>
      </c>
      <c r="AL16">
        <v>0</v>
      </c>
      <c r="AN16" cm="1">
        <f t="array" ref="AN16:AO16">'Medtronic Patient Data Form'!AT33:AU33</f>
        <v>0</v>
      </c>
      <c r="AO16">
        <v>0</v>
      </c>
      <c r="AQ16" cm="1">
        <f t="array" ref="AQ16:AR16">'Medtronic Patient Data Form'!AW33:AX33</f>
        <v>0</v>
      </c>
      <c r="AR16">
        <v>0</v>
      </c>
      <c r="AT16" cm="1">
        <f t="array" ref="AT16:AU16">'Medtronic Patient Data Form'!AZ33:BA33</f>
        <v>0</v>
      </c>
      <c r="AU16">
        <v>0</v>
      </c>
      <c r="AW16" cm="1">
        <f t="array" ref="AW16:AX16">'Medtronic Patient Data Form'!BC33:BD33</f>
        <v>0</v>
      </c>
      <c r="AX16">
        <v>0</v>
      </c>
      <c r="AZ16" cm="1">
        <f t="array" ref="AZ16:BA16">'Medtronic Patient Data Form'!BF33:BG33</f>
        <v>0</v>
      </c>
      <c r="BA16">
        <v>0</v>
      </c>
      <c r="BB16" cm="1">
        <f t="array" ref="BB16:BC16">'Medtronic Patient Data Form'!BH33:BI33</f>
        <v>0</v>
      </c>
      <c r="BC16">
        <v>0</v>
      </c>
      <c r="BD16" cm="1">
        <f t="array" ref="BD16:BE16">'Medtronic Patient Data Form'!BJ33:BK33</f>
        <v>0</v>
      </c>
      <c r="BE16">
        <v>0</v>
      </c>
      <c r="BF16" cm="1">
        <f t="array" ref="BF16:BG16">'Medtronic Patient Data Form'!BL33:BM33</f>
        <v>0</v>
      </c>
      <c r="BG16">
        <v>0</v>
      </c>
      <c r="BH16" cm="1">
        <f t="array" ref="BH16:BI16">'Medtronic Patient Data Form'!BN33:BO33</f>
        <v>0</v>
      </c>
      <c r="BI16">
        <v>0</v>
      </c>
    </row>
    <row r="18" spans="1:61" ht="409.5" x14ac:dyDescent="0.25">
      <c r="A18" s="145" t="s">
        <v>232</v>
      </c>
      <c r="B18" s="146" t="str">
        <f ca="1">CONCATENATE('Medtronic Patient Data Form'!$H$8," - ",'Medtronic Patient Data Form'!$I$8," - ",'Medtronic Patient Data Form'!$I$2,"                                                                                   ",'Medtronic Patient Data Form'!H53," - ",'Medtronic Patient Data Form'!I53," - ",'Medtronic Patient Data Form'!I54,"             ",'Medtronic Patient Data Form'!H56," - ",'Medtronic Patient Data Form'!I56," - ",'Medtronic Patient Data Form'!I57,"             ",'Medtronic Patient Data Form'!H58," - ",'Medtronic Patient Data Form'!I58," - ",'Medtronic Patient Data Form'!I59)</f>
        <v>HEALTHCARE PROFESSIONAL -  - 44253                                                                                   Please Select therapy type above - Please Select - Please Select             Reservoir Type - Please Select - Please Select             Battery Type - Please Select - Please Select</v>
      </c>
      <c r="C18" s="146" t="str">
        <f ca="1">CONCATENATE('Medtronic Patient Data Form'!$H$8," - ",'Medtronic Patient Data Form'!$I$8," - ",'Medtronic Patient Data Form'!$I$2,"                                                                                   ",'Medtronic Patient Data Form'!I53," - ",'Medtronic Patient Data Form'!J53," - ",'Medtronic Patient Data Form'!J54,"             ",'Medtronic Patient Data Form'!I56," - ",'Medtronic Patient Data Form'!J56," - ",'Medtronic Patient Data Form'!J57,"             ",'Medtronic Patient Data Form'!I58," - ",'Medtronic Patient Data Form'!J58," - ",'Medtronic Patient Data Form'!J59)</f>
        <v xml:space="preserve">HEALTHCARE PROFESSIONAL -  - 44253                                                                                   Please Select -  -              Please Select -  -              Please Select -  - </v>
      </c>
      <c r="D18" s="146" t="str">
        <f ca="1">CONCATENATE('Medtronic Patient Data Form'!$H$8," - ",'Medtronic Patient Data Form'!$I$8," - ",'Medtronic Patient Data Form'!$I$2,"                                                                                   ",'Medtronic Patient Data Form'!J53," - ",'Medtronic Patient Data Form'!K53," - ",'Medtronic Patient Data Form'!K54,"             ",'Medtronic Patient Data Form'!J56," - ",'Medtronic Patient Data Form'!K56," - ",'Medtronic Patient Data Form'!K57,"             ",'Medtronic Patient Data Form'!J58," - ",'Medtronic Patient Data Form'!K58," - ",'Medtronic Patient Data Form'!K59)</f>
        <v>HEALTHCARE PROFESSIONAL -  - 44253                                                                                    - Please Select therapy type above - Quantity and Frequency              - Reservoir Type - Quantity and Frequency              - Battery Type - Quantity and Frequency</v>
      </c>
      <c r="E18" s="146" t="str">
        <f ca="1">CONCATENATE('Medtronic Patient Data Form'!$H$8," - ",'Medtronic Patient Data Form'!$I$8," - ",'Medtronic Patient Data Form'!$I$2,"                                                                                   ",'Medtronic Patient Data Form'!K53," - ",'Medtronic Patient Data Form'!L53," - ",'Medtronic Patient Data Form'!L54,"             ",'Medtronic Patient Data Form'!K56," - ",'Medtronic Patient Data Form'!L56," - ",'Medtronic Patient Data Form'!L57,"             ",'Medtronic Patient Data Form'!K58," - ",'Medtronic Patient Data Form'!L58," - ",'Medtronic Patient Data Form'!L59)</f>
        <v>HEALTHCARE PROFESSIONAL -  - 44253                                                                                   Please Select therapy type above - Please Select - Please Select             Reservoir Type - Please Select - Please Select             Battery Type - Please Select - Please Select</v>
      </c>
      <c r="F18" s="146" t="str">
        <f ca="1">CONCATENATE('Medtronic Patient Data Form'!$H$8," - ",'Medtronic Patient Data Form'!$I$8," - ",'Medtronic Patient Data Form'!$I$2,"                                                                                   ",'Medtronic Patient Data Form'!L53," - ",'Medtronic Patient Data Form'!M53," - ",'Medtronic Patient Data Form'!M54,"             ",'Medtronic Patient Data Form'!L56," - ",'Medtronic Patient Data Form'!M56," - ",'Medtronic Patient Data Form'!M57,"             ",'Medtronic Patient Data Form'!L58," - ",'Medtronic Patient Data Form'!M58," - ",'Medtronic Patient Data Form'!M59)</f>
        <v xml:space="preserve">HEALTHCARE PROFESSIONAL -  - 44253                                                                                   Please Select -  -              Please Select -  -              Please Select -  - </v>
      </c>
      <c r="G18" s="146" t="str">
        <f ca="1">CONCATENATE('Medtronic Patient Data Form'!$H$8," - ",'Medtronic Patient Data Form'!$I$8," - ",'Medtronic Patient Data Form'!$I$2,"                                                                                   ",'Medtronic Patient Data Form'!M53," - ",'Medtronic Patient Data Form'!N53," - ",'Medtronic Patient Data Form'!N54,"             ",'Medtronic Patient Data Form'!M56," - ",'Medtronic Patient Data Form'!N56," - ",'Medtronic Patient Data Form'!N57,"             ",'Medtronic Patient Data Form'!M58," - ",'Medtronic Patient Data Form'!N58," - ",'Medtronic Patient Data Form'!N59)</f>
        <v>HEALTHCARE PROFESSIONAL -  - 44253                                                                                    - Please Select therapy type above - Quantity and Frequency              - Reservoir Type - Quantity and Frequency              - Battery Type - Quantity and Frequency</v>
      </c>
      <c r="H18" s="146" t="str">
        <f ca="1">CONCATENATE('Medtronic Patient Data Form'!$H$8," - ",'Medtronic Patient Data Form'!$I$8," - ",'Medtronic Patient Data Form'!$I$2,"                                                                                   ",'Medtronic Patient Data Form'!N53," - ",'Medtronic Patient Data Form'!O53," - ",'Medtronic Patient Data Form'!O54,"             ",'Medtronic Patient Data Form'!N56," - ",'Medtronic Patient Data Form'!O56," - ",'Medtronic Patient Data Form'!O57,"             ",'Medtronic Patient Data Form'!N58," - ",'Medtronic Patient Data Form'!O58," - ",'Medtronic Patient Data Form'!O59)</f>
        <v>HEALTHCARE PROFESSIONAL -  - 44253                                                                                   Please Select therapy type above - Please Select - Please Select             Reservoir Type - Please Select - Please Select             Battery Type - Please Select - Please Select</v>
      </c>
      <c r="I18" s="146" t="str">
        <f ca="1">CONCATENATE('Medtronic Patient Data Form'!$H$8," - ",'Medtronic Patient Data Form'!$I$8," - ",'Medtronic Patient Data Form'!$I$2,"                                                                                   ",'Medtronic Patient Data Form'!O53," - ",'Medtronic Patient Data Form'!P53," - ",'Medtronic Patient Data Form'!P54,"             ",'Medtronic Patient Data Form'!O56," - ",'Medtronic Patient Data Form'!P56," - ",'Medtronic Patient Data Form'!P57,"             ",'Medtronic Patient Data Form'!O58," - ",'Medtronic Patient Data Form'!P58," - ",'Medtronic Patient Data Form'!P59)</f>
        <v xml:space="preserve">HEALTHCARE PROFESSIONAL -  - 44253                                                                                   Please Select -  -              Please Select -  -              Please Select -  - </v>
      </c>
      <c r="J18" s="146" t="str">
        <f ca="1">CONCATENATE('Medtronic Patient Data Form'!$H$8," - ",'Medtronic Patient Data Form'!$I$8," - ",'Medtronic Patient Data Form'!$I$2,"                                                                                   ",'Medtronic Patient Data Form'!P53," - ",'Medtronic Patient Data Form'!Q53," - ",'Medtronic Patient Data Form'!Q54,"             ",'Medtronic Patient Data Form'!P56," - ",'Medtronic Patient Data Form'!Q56," - ",'Medtronic Patient Data Form'!Q57,"             ",'Medtronic Patient Data Form'!P58," - ",'Medtronic Patient Data Form'!Q58," - ",'Medtronic Patient Data Form'!Q59)</f>
        <v>HEALTHCARE PROFESSIONAL -  - 44253                                                                                    - Please Select therapy type above - Quantity and Frequency              - Reservoir Type - Quantity and Frequency              - Battery Type - Quantity and Frequency</v>
      </c>
      <c r="K18" s="146" t="str">
        <f ca="1">CONCATENATE('Medtronic Patient Data Form'!$H$8," - ",'Medtronic Patient Data Form'!$I$8," - ",'Medtronic Patient Data Form'!$I$2,"                                                                                   ",'Medtronic Patient Data Form'!Q53," - ",'Medtronic Patient Data Form'!R53," - ",'Medtronic Patient Data Form'!R54,"             ",'Medtronic Patient Data Form'!Q56," - ",'Medtronic Patient Data Form'!R56," - ",'Medtronic Patient Data Form'!R57,"             ",'Medtronic Patient Data Form'!Q58," - ",'Medtronic Patient Data Form'!R58," - ",'Medtronic Patient Data Form'!R59)</f>
        <v>HEALTHCARE PROFESSIONAL -  - 44253                                                                                   Please Select therapy type above - Please Select - Please Select             Reservoir Type - Please Select - Please Select             Battery Type - Please Select - Please Select</v>
      </c>
      <c r="L18" s="146" t="str">
        <f ca="1">CONCATENATE('Medtronic Patient Data Form'!$H$8," - ",'Medtronic Patient Data Form'!$I$8," - ",'Medtronic Patient Data Form'!$I$2,"                                                                                   ",'Medtronic Patient Data Form'!R53," - ",'Medtronic Patient Data Form'!S53," - ",'Medtronic Patient Data Form'!S54,"             ",'Medtronic Patient Data Form'!R56," - ",'Medtronic Patient Data Form'!S56," - ",'Medtronic Patient Data Form'!S57,"             ",'Medtronic Patient Data Form'!R58," - ",'Medtronic Patient Data Form'!S58," - ",'Medtronic Patient Data Form'!S59)</f>
        <v xml:space="preserve">HEALTHCARE PROFESSIONAL -  - 44253                                                                                   Please Select -  -              Please Select -  -              Please Select -  - </v>
      </c>
      <c r="M18" s="146" t="str">
        <f ca="1">CONCATENATE('Medtronic Patient Data Form'!$H$8," - ",'Medtronic Patient Data Form'!$I$8," - ",'Medtronic Patient Data Form'!$I$2,"                                                                                   ",'Medtronic Patient Data Form'!S53," - ",'Medtronic Patient Data Form'!T53," - ",'Medtronic Patient Data Form'!T54,"             ",'Medtronic Patient Data Form'!S56," - ",'Medtronic Patient Data Form'!T56," - ",'Medtronic Patient Data Form'!T57,"             ",'Medtronic Patient Data Form'!S58," - ",'Medtronic Patient Data Form'!T58," - ",'Medtronic Patient Data Form'!T59)</f>
        <v>HEALTHCARE PROFESSIONAL -  - 44253                                                                                    - Please Select therapy type above - Quantity and Frequency              - Reservoir Type - Quantity and Frequency              - Battery Type - Quantity and Frequency</v>
      </c>
      <c r="N18" s="146" t="str">
        <f ca="1">CONCATENATE('Medtronic Patient Data Form'!$H$8," - ",'Medtronic Patient Data Form'!$I$8," - ",'Medtronic Patient Data Form'!$I$2,"                                                                                   ",'Medtronic Patient Data Form'!T53," - ",'Medtronic Patient Data Form'!U53," - ",'Medtronic Patient Data Form'!U54,"             ",'Medtronic Patient Data Form'!T56," - ",'Medtronic Patient Data Form'!U56," - ",'Medtronic Patient Data Form'!U57,"             ",'Medtronic Patient Data Form'!T58," - ",'Medtronic Patient Data Form'!U58," - ",'Medtronic Patient Data Form'!U59)</f>
        <v>HEALTHCARE PROFESSIONAL -  - 44253                                                                                   Please Select therapy type above - Please Select - Please Select             Reservoir Type - Please Select - Please Select             Battery Type - Please Select - Please Select</v>
      </c>
      <c r="O18" s="146" t="str">
        <f ca="1">CONCATENATE('Medtronic Patient Data Form'!$H$8," - ",'Medtronic Patient Data Form'!$I$8," - ",'Medtronic Patient Data Form'!$I$2,"                                                                                   ",'Medtronic Patient Data Form'!U53," - ",'Medtronic Patient Data Form'!V53," - ",'Medtronic Patient Data Form'!V54,"             ",'Medtronic Patient Data Form'!U56," - ",'Medtronic Patient Data Form'!V56," - ",'Medtronic Patient Data Form'!V57,"             ",'Medtronic Patient Data Form'!U58," - ",'Medtronic Patient Data Form'!V58," - ",'Medtronic Patient Data Form'!V59)</f>
        <v xml:space="preserve">HEALTHCARE PROFESSIONAL -  - 44253                                                                                   Please Select -  -              Please Select -  -              Please Select -  - </v>
      </c>
      <c r="P18" s="146" t="str">
        <f ca="1">CONCATENATE('Medtronic Patient Data Form'!$H$8," - ",'Medtronic Patient Data Form'!$I$8," - ",'Medtronic Patient Data Form'!$I$2,"                                                                                   ",'Medtronic Patient Data Form'!V53," - ",'Medtronic Patient Data Form'!W53," - ",'Medtronic Patient Data Form'!W54,"             ",'Medtronic Patient Data Form'!V56," - ",'Medtronic Patient Data Form'!W56," - ",'Medtronic Patient Data Form'!W57,"             ",'Medtronic Patient Data Form'!V58," - ",'Medtronic Patient Data Form'!W58," - ",'Medtronic Patient Data Form'!W59)</f>
        <v>HEALTHCARE PROFESSIONAL -  - 44253                                                                                    - Please Select therapy type above - Quantity and Frequency              - Reservoir Type - Quantity and Frequency              - Battery Type - Quantity and Frequency</v>
      </c>
      <c r="Q18" s="146" t="str">
        <f ca="1">CONCATENATE('Medtronic Patient Data Form'!$H$8," - ",'Medtronic Patient Data Form'!$I$8," - ",'Medtronic Patient Data Form'!$I$2,"                                                                                   ",'Medtronic Patient Data Form'!W53," - ",'Medtronic Patient Data Form'!X53," - ",'Medtronic Patient Data Form'!X54,"             ",'Medtronic Patient Data Form'!W56," - ",'Medtronic Patient Data Form'!X56," - ",'Medtronic Patient Data Form'!X57,"             ",'Medtronic Patient Data Form'!W58," - ",'Medtronic Patient Data Form'!X58," - ",'Medtronic Patient Data Form'!X59)</f>
        <v>HEALTHCARE PROFESSIONAL -  - 44253                                                                                   Please Select therapy type above - Please Select - Please Select             Reservoir Type - Please Select - Please Select             Battery Type - Please Select - Please Select</v>
      </c>
      <c r="R18" s="146" t="str">
        <f ca="1">CONCATENATE('Medtronic Patient Data Form'!$H$8," - ",'Medtronic Patient Data Form'!$I$8," - ",'Medtronic Patient Data Form'!$I$2,"                                                                                   ",'Medtronic Patient Data Form'!X53," - ",'Medtronic Patient Data Form'!Y53," - ",'Medtronic Patient Data Form'!Y54,"             ",'Medtronic Patient Data Form'!X56," - ",'Medtronic Patient Data Form'!Y56," - ",'Medtronic Patient Data Form'!Y57,"             ",'Medtronic Patient Data Form'!X58," - ",'Medtronic Patient Data Form'!Y58," - ",'Medtronic Patient Data Form'!Y59)</f>
        <v xml:space="preserve">HEALTHCARE PROFESSIONAL -  - 44253                                                                                   Please Select -  -              Please Select -  -              Please Select -  - </v>
      </c>
      <c r="S18" s="146" t="str">
        <f ca="1">CONCATENATE('Medtronic Patient Data Form'!$H$8," - ",'Medtronic Patient Data Form'!$I$8," - ",'Medtronic Patient Data Form'!$I$2,"                                                                                   ",'Medtronic Patient Data Form'!Y53," - ",'Medtronic Patient Data Form'!Z53," - ",'Medtronic Patient Data Form'!Z54,"             ",'Medtronic Patient Data Form'!Y56," - ",'Medtronic Patient Data Form'!Z56," - ",'Medtronic Patient Data Form'!Z57,"             ",'Medtronic Patient Data Form'!Y58," - ",'Medtronic Patient Data Form'!Z58," - ",'Medtronic Patient Data Form'!Z59)</f>
        <v>HEALTHCARE PROFESSIONAL -  - 44253                                                                                    - Please Select therapy type above - Quantity and Frequency              - Reservoir Type - Quantity and Frequency              - Battery Type - Quantity and Frequency</v>
      </c>
      <c r="T18" s="146" t="str">
        <f ca="1">CONCATENATE('Medtronic Patient Data Form'!$H$8," - ",'Medtronic Patient Data Form'!$I$8," - ",'Medtronic Patient Data Form'!$I$2,"                                                                                   ",'Medtronic Patient Data Form'!Z53," - ",'Medtronic Patient Data Form'!AA53," - ",'Medtronic Patient Data Form'!AA54,"             ",'Medtronic Patient Data Form'!Z56," - ",'Medtronic Patient Data Form'!AA56," - ",'Medtronic Patient Data Form'!AA57,"             ",'Medtronic Patient Data Form'!Z58," - ",'Medtronic Patient Data Form'!AA58," - ",'Medtronic Patient Data Form'!AA59)</f>
        <v>HEALTHCARE PROFESSIONAL -  - 44253                                                                                   Please Select therapy type above - Please Select - Please Select             Reservoir Type - Please Select - Please Select             Battery Type - Please Select - Please Select</v>
      </c>
      <c r="U18" s="146" t="str">
        <f ca="1">CONCATENATE('Medtronic Patient Data Form'!$H$8," - ",'Medtronic Patient Data Form'!$I$8," - ",'Medtronic Patient Data Form'!$I$2,"                                                                                   ",'Medtronic Patient Data Form'!AA53," - ",'Medtronic Patient Data Form'!AB53," - ",'Medtronic Patient Data Form'!AB54,"             ",'Medtronic Patient Data Form'!AA56," - ",'Medtronic Patient Data Form'!AB56," - ",'Medtronic Patient Data Form'!AB57,"             ",'Medtronic Patient Data Form'!AA58," - ",'Medtronic Patient Data Form'!AB58," - ",'Medtronic Patient Data Form'!AB59)</f>
        <v xml:space="preserve">HEALTHCARE PROFESSIONAL -  - 44253                                                                                   Please Select -  -              Please Select -  -              Please Select -  - </v>
      </c>
      <c r="V18" s="146" t="str">
        <f ca="1">CONCATENATE('Medtronic Patient Data Form'!$H$8," - ",'Medtronic Patient Data Form'!$I$8," - ",'Medtronic Patient Data Form'!$I$2,"                                                                                   ",'Medtronic Patient Data Form'!AB53," - ",'Medtronic Patient Data Form'!AC53," - ",'Medtronic Patient Data Form'!AC54,"             ",'Medtronic Patient Data Form'!AB56," - ",'Medtronic Patient Data Form'!AC56," - ",'Medtronic Patient Data Form'!AC57,"             ",'Medtronic Patient Data Form'!AB58," - ",'Medtronic Patient Data Form'!AC58," - ",'Medtronic Patient Data Form'!AC59)</f>
        <v>HEALTHCARE PROFESSIONAL -  - 44253                                                                                    - Please Select therapy type above - Quantity and Frequency              - Reservoir Type - Quantity and Frequency              - Battery Type - Quantity and Frequency</v>
      </c>
      <c r="W18" s="146" t="str">
        <f ca="1">CONCATENATE('Medtronic Patient Data Form'!$H$8," - ",'Medtronic Patient Data Form'!$I$8," - ",'Medtronic Patient Data Form'!$I$2,"                                                                                   ",'Medtronic Patient Data Form'!AC53," - ",'Medtronic Patient Data Form'!AD53," - ",'Medtronic Patient Data Form'!AD54,"             ",'Medtronic Patient Data Form'!AC56," - ",'Medtronic Patient Data Form'!AD56," - ",'Medtronic Patient Data Form'!AD57,"             ",'Medtronic Patient Data Form'!AC58," - ",'Medtronic Patient Data Form'!AD58," - ",'Medtronic Patient Data Form'!AD59)</f>
        <v>HEALTHCARE PROFESSIONAL -  - 44253                                                                                   Please Select therapy type above - Please Select - Please Select             Reservoir Type - Please Select - Please Select             Battery Type - Please Select - Please Select</v>
      </c>
      <c r="X18" s="146" t="str">
        <f ca="1">CONCATENATE('Medtronic Patient Data Form'!$H$8," - ",'Medtronic Patient Data Form'!$I$8," - ",'Medtronic Patient Data Form'!$I$2,"                                                                                   ",'Medtronic Patient Data Form'!AD53," - ",'Medtronic Patient Data Form'!AE53," - ",'Medtronic Patient Data Form'!AE54,"             ",'Medtronic Patient Data Form'!AD56," - ",'Medtronic Patient Data Form'!AE56," - ",'Medtronic Patient Data Form'!AE57,"             ",'Medtronic Patient Data Form'!AD58," - ",'Medtronic Patient Data Form'!AE58," - ",'Medtronic Patient Data Form'!AE59)</f>
        <v xml:space="preserve">HEALTHCARE PROFESSIONAL -  - 44253                                                                                   Please Select -  -              Please Select -  -              Please Select -  - </v>
      </c>
      <c r="Y18" s="146" t="str">
        <f ca="1">CONCATENATE('Medtronic Patient Data Form'!$H$8," - ",'Medtronic Patient Data Form'!$I$8," - ",'Medtronic Patient Data Form'!$I$2,"                                                                                   ",'Medtronic Patient Data Form'!AE53," - ",'Medtronic Patient Data Form'!AF53," - ",'Medtronic Patient Data Form'!AF54,"             ",'Medtronic Patient Data Form'!AE56," - ",'Medtronic Patient Data Form'!AF56," - ",'Medtronic Patient Data Form'!AF57,"             ",'Medtronic Patient Data Form'!AE58," - ",'Medtronic Patient Data Form'!AF58," - ",'Medtronic Patient Data Form'!AF59)</f>
        <v>HEALTHCARE PROFESSIONAL -  - 44253                                                                                    - Please Select therapy type above - Quantity and Frequency              - Reservoir Type - Quantity and Frequency              - Battery Type - Quantity and Frequency</v>
      </c>
      <c r="Z18" s="146" t="str">
        <f ca="1">CONCATENATE('Medtronic Patient Data Form'!$H$8," - ",'Medtronic Patient Data Form'!$I$8," - ",'Medtronic Patient Data Form'!$I$2,"                                                                                   ",'Medtronic Patient Data Form'!AF53," - ",'Medtronic Patient Data Form'!AG53," - ",'Medtronic Patient Data Form'!AG54,"             ",'Medtronic Patient Data Form'!AF56," - ",'Medtronic Patient Data Form'!AG56," - ",'Medtronic Patient Data Form'!AG57,"             ",'Medtronic Patient Data Form'!AF58," - ",'Medtronic Patient Data Form'!AG58," - ",'Medtronic Patient Data Form'!AG59)</f>
        <v>HEALTHCARE PROFESSIONAL -  - 44253                                                                                   Please Select therapy type above - Please Select - Please Select             Reservoir Type - Please Select - Please Select             Battery Type - Please Select - Please Select</v>
      </c>
      <c r="AA18" s="146" t="str">
        <f ca="1">CONCATENATE('Medtronic Patient Data Form'!$H$8," - ",'Medtronic Patient Data Form'!$I$8," - ",'Medtronic Patient Data Form'!$I$2,"                                                                                   ",'Medtronic Patient Data Form'!AG53," - ",'Medtronic Patient Data Form'!AH53," - ",'Medtronic Patient Data Form'!AH54,"             ",'Medtronic Patient Data Form'!AG56," - ",'Medtronic Patient Data Form'!AH56," - ",'Medtronic Patient Data Form'!AH57,"             ",'Medtronic Patient Data Form'!AG58," - ",'Medtronic Patient Data Form'!AH58," - ",'Medtronic Patient Data Form'!AH59)</f>
        <v xml:space="preserve">HEALTHCARE PROFESSIONAL -  - 44253                                                                                   Please Select -  -              Please Select -  -              Please Select -  - </v>
      </c>
      <c r="AB18" s="146" t="str">
        <f ca="1">CONCATENATE('Medtronic Patient Data Form'!$H$8," - ",'Medtronic Patient Data Form'!$I$8," - ",'Medtronic Patient Data Form'!$I$2,"                                                                                   ",'Medtronic Patient Data Form'!AH53," - ",'Medtronic Patient Data Form'!AI53," - ",'Medtronic Patient Data Form'!AI54,"             ",'Medtronic Patient Data Form'!AH56," - ",'Medtronic Patient Data Form'!AI56," - ",'Medtronic Patient Data Form'!AI57,"             ",'Medtronic Patient Data Form'!AH58," - ",'Medtronic Patient Data Form'!AI58," - ",'Medtronic Patient Data Form'!AI59)</f>
        <v>HEALTHCARE PROFESSIONAL -  - 44253                                                                                    - Please Select therapy type above - Quantity and Frequency              - Reservoir Type - Quantity and Frequency              - Battery Type - Quantity and Frequency</v>
      </c>
      <c r="AC18" s="146" t="str">
        <f ca="1">CONCATENATE('Medtronic Patient Data Form'!$H$8," - ",'Medtronic Patient Data Form'!$I$8," - ",'Medtronic Patient Data Form'!$I$2,"                                                                                   ",'Medtronic Patient Data Form'!AI53," - ",'Medtronic Patient Data Form'!AJ53," - ",'Medtronic Patient Data Form'!AJ54,"             ",'Medtronic Patient Data Form'!AI56," - ",'Medtronic Patient Data Form'!AJ56," - ",'Medtronic Patient Data Form'!AJ57,"             ",'Medtronic Patient Data Form'!AI58," - ",'Medtronic Patient Data Form'!AJ58," - ",'Medtronic Patient Data Form'!AJ59)</f>
        <v>HEALTHCARE PROFESSIONAL -  - 44253                                                                                   Please Select therapy type above - Please Select - Please Select             Reservoir Type - Please Select - Please Select             Battery Type - Please Select - Please Select</v>
      </c>
      <c r="AD18" s="146" t="str">
        <f ca="1">CONCATENATE('Medtronic Patient Data Form'!$H$8," - ",'Medtronic Patient Data Form'!$I$8," - ",'Medtronic Patient Data Form'!$I$2,"                                                                                   ",'Medtronic Patient Data Form'!AJ53," - ",'Medtronic Patient Data Form'!AK53," - ",'Medtronic Patient Data Form'!AK54,"             ",'Medtronic Patient Data Form'!AJ56," - ",'Medtronic Patient Data Form'!AK56," - ",'Medtronic Patient Data Form'!AK57,"             ",'Medtronic Patient Data Form'!AJ58," - ",'Medtronic Patient Data Form'!AK58," - ",'Medtronic Patient Data Form'!AK59)</f>
        <v xml:space="preserve">HEALTHCARE PROFESSIONAL -  - 44253                                                                                   Please Select -  -              Please Select -  -              Please Select -  - </v>
      </c>
      <c r="AE18" s="146" t="str">
        <f ca="1">CONCATENATE('Medtronic Patient Data Form'!$H$8," - ",'Medtronic Patient Data Form'!$I$8," - ",'Medtronic Patient Data Form'!$I$2,"                                                                                   ",'Medtronic Patient Data Form'!AK53," - ",'Medtronic Patient Data Form'!AL53," - ",'Medtronic Patient Data Form'!AL54,"             ",'Medtronic Patient Data Form'!AK56," - ",'Medtronic Patient Data Form'!AL56," - ",'Medtronic Patient Data Form'!AL57,"             ",'Medtronic Patient Data Form'!AK58," - ",'Medtronic Patient Data Form'!AL58," - ",'Medtronic Patient Data Form'!AL59)</f>
        <v>HEALTHCARE PROFESSIONAL -  - 44253                                                                                    - Please Select therapy type above - Quantity and Frequency              - Reservoir Type - Quantity and Frequency              - Battery Type - Quantity and Frequency</v>
      </c>
      <c r="AF18" s="146" t="str">
        <f ca="1">CONCATENATE('Medtronic Patient Data Form'!$H$8," - ",'Medtronic Patient Data Form'!$I$8," - ",'Medtronic Patient Data Form'!$I$2,"                                                                                   ",'Medtronic Patient Data Form'!AL53," - ",'Medtronic Patient Data Form'!AM53," - ",'Medtronic Patient Data Form'!AM54,"             ",'Medtronic Patient Data Form'!AL56," - ",'Medtronic Patient Data Form'!AM56," - ",'Medtronic Patient Data Form'!AM57,"             ",'Medtronic Patient Data Form'!AL58," - ",'Medtronic Patient Data Form'!AM58," - ",'Medtronic Patient Data Form'!AM59)</f>
        <v>HEALTHCARE PROFESSIONAL -  - 44253                                                                                   Please Select therapy type above - Please Select - Please Select             Reservoir Type - Please Select - Please Select             Battery Type - Please Select - Please Select</v>
      </c>
      <c r="AG18" s="146" t="str">
        <f ca="1">CONCATENATE('Medtronic Patient Data Form'!$H$8," - ",'Medtronic Patient Data Form'!$I$8," - ",'Medtronic Patient Data Form'!$I$2,"                                                                                   ",'Medtronic Patient Data Form'!AM53," - ",'Medtronic Patient Data Form'!AN53," - ",'Medtronic Patient Data Form'!AN54,"             ",'Medtronic Patient Data Form'!AM56," - ",'Medtronic Patient Data Form'!AN56," - ",'Medtronic Patient Data Form'!AN57,"             ",'Medtronic Patient Data Form'!AM58," - ",'Medtronic Patient Data Form'!AN58," - ",'Medtronic Patient Data Form'!AN59)</f>
        <v xml:space="preserve">HEALTHCARE PROFESSIONAL -  - 44253                                                                                   Please Select -  -              Please Select -  -              Please Select -  - </v>
      </c>
      <c r="AH18" s="146" t="str">
        <f ca="1">CONCATENATE('Medtronic Patient Data Form'!$H$8," - ",'Medtronic Patient Data Form'!$I$8," - ",'Medtronic Patient Data Form'!$I$2,"                                                                                   ",'Medtronic Patient Data Form'!AN53," - ",'Medtronic Patient Data Form'!AO53," - ",'Medtronic Patient Data Form'!AO54,"             ",'Medtronic Patient Data Form'!AN56," - ",'Medtronic Patient Data Form'!AO56," - ",'Medtronic Patient Data Form'!AO57,"             ",'Medtronic Patient Data Form'!AN58," - ",'Medtronic Patient Data Form'!AO58," - ",'Medtronic Patient Data Form'!AO59)</f>
        <v>HEALTHCARE PROFESSIONAL -  - 44253                                                                                    - Please Select therapy type above - Quantity and Frequency              - Reservoir Type - Quantity and Frequency              - Battery Type - Quantity and Frequency</v>
      </c>
      <c r="AI18" s="146" t="str">
        <f ca="1">CONCATENATE('Medtronic Patient Data Form'!$H$8," - ",'Medtronic Patient Data Form'!$I$8," - ",'Medtronic Patient Data Form'!$I$2,"                                                                                   ",'Medtronic Patient Data Form'!AO53," - ",'Medtronic Patient Data Form'!AP53," - ",'Medtronic Patient Data Form'!AP54,"             ",'Medtronic Patient Data Form'!AO56," - ",'Medtronic Patient Data Form'!AP56," - ",'Medtronic Patient Data Form'!AP57,"             ",'Medtronic Patient Data Form'!AO58," - ",'Medtronic Patient Data Form'!AP58," - ",'Medtronic Patient Data Form'!AP59)</f>
        <v>HEALTHCARE PROFESSIONAL -  - 44253                                                                                   Please Select therapy type above - Please Select - Please Select             Reservoir Type - Please Select - Please Select             Battery Type - Please Select - Please Select</v>
      </c>
      <c r="AJ18" s="146" t="str">
        <f ca="1">CONCATENATE('Medtronic Patient Data Form'!$H$8," - ",'Medtronic Patient Data Form'!$I$8," - ",'Medtronic Patient Data Form'!$I$2,"                                                                                   ",'Medtronic Patient Data Form'!AP53," - ",'Medtronic Patient Data Form'!AQ53," - ",'Medtronic Patient Data Form'!AQ54,"             ",'Medtronic Patient Data Form'!AP56," - ",'Medtronic Patient Data Form'!AQ56," - ",'Medtronic Patient Data Form'!AQ57,"             ",'Medtronic Patient Data Form'!AP58," - ",'Medtronic Patient Data Form'!AQ58," - ",'Medtronic Patient Data Form'!AQ59)</f>
        <v xml:space="preserve">HEALTHCARE PROFESSIONAL -  - 44253                                                                                   Please Select -  -              Please Select -  -              Please Select -  - </v>
      </c>
      <c r="AK18" s="146" t="str">
        <f ca="1">CONCATENATE('Medtronic Patient Data Form'!$H$8," - ",'Medtronic Patient Data Form'!$I$8," - ",'Medtronic Patient Data Form'!$I$2,"                                                                                   ",'Medtronic Patient Data Form'!AQ53," - ",'Medtronic Patient Data Form'!AR53," - ",'Medtronic Patient Data Form'!AR54,"             ",'Medtronic Patient Data Form'!AQ56," - ",'Medtronic Patient Data Form'!AR56," - ",'Medtronic Patient Data Form'!AR57,"             ",'Medtronic Patient Data Form'!AQ58," - ",'Medtronic Patient Data Form'!AR58," - ",'Medtronic Patient Data Form'!AR59)</f>
        <v>HEALTHCARE PROFESSIONAL -  - 44253                                                                                    - Please Select therapy type above - Quantity and Frequency              - Reservoir Type - Quantity and Frequency              - Battery Type - Quantity and Frequency</v>
      </c>
      <c r="AL18" s="146" t="str">
        <f ca="1">CONCATENATE('Medtronic Patient Data Form'!$H$8," - ",'Medtronic Patient Data Form'!$I$8," - ",'Medtronic Patient Data Form'!$I$2,"                                                                                   ",'Medtronic Patient Data Form'!AR53," - ",'Medtronic Patient Data Form'!AS53," - ",'Medtronic Patient Data Form'!AS54,"             ",'Medtronic Patient Data Form'!AR56," - ",'Medtronic Patient Data Form'!AS56," - ",'Medtronic Patient Data Form'!AS57,"             ",'Medtronic Patient Data Form'!AR58," - ",'Medtronic Patient Data Form'!AS58," - ",'Medtronic Patient Data Form'!AS59)</f>
        <v>HEALTHCARE PROFESSIONAL -  - 44253                                                                                   Please Select therapy type above - Please Select - Please Select             Reservoir Type - Please Select - Please Select             Battery Type - Please Select - Please Select</v>
      </c>
      <c r="AM18" s="146" t="str">
        <f ca="1">CONCATENATE('Medtronic Patient Data Form'!$H$8," - ",'Medtronic Patient Data Form'!$I$8," - ",'Medtronic Patient Data Form'!$I$2,"                                                                                   ",'Medtronic Patient Data Form'!AS53," - ",'Medtronic Patient Data Form'!AT53," - ",'Medtronic Patient Data Form'!AT54,"             ",'Medtronic Patient Data Form'!AS56," - ",'Medtronic Patient Data Form'!AT56," - ",'Medtronic Patient Data Form'!AT57,"             ",'Medtronic Patient Data Form'!AS58," - ",'Medtronic Patient Data Form'!AT58," - ",'Medtronic Patient Data Form'!AT59)</f>
        <v xml:space="preserve">HEALTHCARE PROFESSIONAL -  - 44253                                                                                   Please Select -  -              Please Select -  -              Please Select -  - </v>
      </c>
      <c r="AN18" s="146" t="str">
        <f ca="1">CONCATENATE('Medtronic Patient Data Form'!$H$8," - ",'Medtronic Patient Data Form'!$I$8," - ",'Medtronic Patient Data Form'!$I$2,"                                                                                   ",'Medtronic Patient Data Form'!AT53," - ",'Medtronic Patient Data Form'!AU53," - ",'Medtronic Patient Data Form'!AU54,"             ",'Medtronic Patient Data Form'!AT56," - ",'Medtronic Patient Data Form'!AU56," - ",'Medtronic Patient Data Form'!AU57,"             ",'Medtronic Patient Data Form'!AT58," - ",'Medtronic Patient Data Form'!AU58," - ",'Medtronic Patient Data Form'!AU59)</f>
        <v>HEALTHCARE PROFESSIONAL -  - 44253                                                                                    - Please Select therapy type above - Quantity and Frequency              - Reservoir Type - Quantity and Frequency              - Battery Type - Quantity and Frequency</v>
      </c>
      <c r="AO18" s="146" t="str">
        <f ca="1">CONCATENATE('Medtronic Patient Data Form'!$H$8," - ",'Medtronic Patient Data Form'!$I$8," - ",'Medtronic Patient Data Form'!$I$2,"                                                                                   ",'Medtronic Patient Data Form'!AU53," - ",'Medtronic Patient Data Form'!AV53," - ",'Medtronic Patient Data Form'!AV54,"             ",'Medtronic Patient Data Form'!AU56," - ",'Medtronic Patient Data Form'!AV56," - ",'Medtronic Patient Data Form'!AV57,"             ",'Medtronic Patient Data Form'!AU58," - ",'Medtronic Patient Data Form'!AV58," - ",'Medtronic Patient Data Form'!AV59)</f>
        <v>HEALTHCARE PROFESSIONAL -  - 44253                                                                                   Please Select therapy type above - Please Select - Please Select             Reservoir Type - Please Select - Please Select             Battery Type - Please Select - Please Select</v>
      </c>
      <c r="AP18" s="146" t="str">
        <f ca="1">CONCATENATE('Medtronic Patient Data Form'!$H$8," - ",'Medtronic Patient Data Form'!$I$8," - ",'Medtronic Patient Data Form'!$I$2,"                                                                                   ",'Medtronic Patient Data Form'!AV53," - ",'Medtronic Patient Data Form'!AW53," - ",'Medtronic Patient Data Form'!AW54,"             ",'Medtronic Patient Data Form'!AV56," - ",'Medtronic Patient Data Form'!AW56," - ",'Medtronic Patient Data Form'!AW57,"             ",'Medtronic Patient Data Form'!AV58," - ",'Medtronic Patient Data Form'!AW58," - ",'Medtronic Patient Data Form'!AW59)</f>
        <v xml:space="preserve">HEALTHCARE PROFESSIONAL -  - 44253                                                                                   Please Select -  -              Please Select -  -              Please Select -  - </v>
      </c>
      <c r="AQ18" s="146" t="str">
        <f ca="1">CONCATENATE('Medtronic Patient Data Form'!$H$8," - ",'Medtronic Patient Data Form'!$I$8," - ",'Medtronic Patient Data Form'!$I$2,"                                                                                   ",'Medtronic Patient Data Form'!AW53," - ",'Medtronic Patient Data Form'!AX53," - ",'Medtronic Patient Data Form'!AX54,"             ",'Medtronic Patient Data Form'!AW56," - ",'Medtronic Patient Data Form'!AX56," - ",'Medtronic Patient Data Form'!AX57,"             ",'Medtronic Patient Data Form'!AW58," - ",'Medtronic Patient Data Form'!AX58," - ",'Medtronic Patient Data Form'!AX59)</f>
        <v>HEALTHCARE PROFESSIONAL -  - 44253                                                                                    - Please Select therapy type above - Quantity and Frequency              - Reservoir Type - Quantity and Frequency              - Battery Type - Quantity and Frequency</v>
      </c>
      <c r="AR18" s="146" t="str">
        <f ca="1">CONCATENATE('Medtronic Patient Data Form'!$H$8," - ",'Medtronic Patient Data Form'!$I$8," - ",'Medtronic Patient Data Form'!$I$2,"                                                                                   ",'Medtronic Patient Data Form'!AX53," - ",'Medtronic Patient Data Form'!AY53," - ",'Medtronic Patient Data Form'!AY54,"             ",'Medtronic Patient Data Form'!AX56," - ",'Medtronic Patient Data Form'!AY56," - ",'Medtronic Patient Data Form'!AY57,"             ",'Medtronic Patient Data Form'!AX58," - ",'Medtronic Patient Data Form'!AY58," - ",'Medtronic Patient Data Form'!AY59)</f>
        <v>HEALTHCARE PROFESSIONAL -  - 44253                                                                                   Please Select therapy type above - Please Select - Please Select             Reservoir Type - Please Select - Please Select             Battery Type - Please Select - Please Select</v>
      </c>
      <c r="AS18" s="146" t="str">
        <f ca="1">CONCATENATE('Medtronic Patient Data Form'!$H$8," - ",'Medtronic Patient Data Form'!$I$8," - ",'Medtronic Patient Data Form'!$I$2,"                                                                                   ",'Medtronic Patient Data Form'!AY53," - ",'Medtronic Patient Data Form'!AZ53," - ",'Medtronic Patient Data Form'!AZ54,"             ",'Medtronic Patient Data Form'!AY56," - ",'Medtronic Patient Data Form'!AZ56," - ",'Medtronic Patient Data Form'!AZ57,"             ",'Medtronic Patient Data Form'!AY58," - ",'Medtronic Patient Data Form'!AZ58," - ",'Medtronic Patient Data Form'!AZ59)</f>
        <v xml:space="preserve">HEALTHCARE PROFESSIONAL -  - 44253                                                                                   Please Select -  -              Please Select -  -              Please Select -  - </v>
      </c>
      <c r="AT18" s="146" t="str">
        <f ca="1">CONCATENATE('Medtronic Patient Data Form'!$H$8," - ",'Medtronic Patient Data Form'!$I$8," - ",'Medtronic Patient Data Form'!$I$2,"                                                                                   ",'Medtronic Patient Data Form'!AZ53," - ",'Medtronic Patient Data Form'!BA53," - ",'Medtronic Patient Data Form'!BA54,"             ",'Medtronic Patient Data Form'!AZ56," - ",'Medtronic Patient Data Form'!BA56," - ",'Medtronic Patient Data Form'!BA57,"             ",'Medtronic Patient Data Form'!AZ58," - ",'Medtronic Patient Data Form'!BA58," - ",'Medtronic Patient Data Form'!BA59)</f>
        <v>HEALTHCARE PROFESSIONAL -  - 44253                                                                                    - Please Select therapy type above - Quantity and Frequency              - Reservoir Type - Quantity and Frequency              - Battery Type - Quantity and Frequency</v>
      </c>
      <c r="AU18" s="146" t="str">
        <f ca="1">CONCATENATE('Medtronic Patient Data Form'!$H$8," - ",'Medtronic Patient Data Form'!$I$8," - ",'Medtronic Patient Data Form'!$I$2,"                                                                                   ",'Medtronic Patient Data Form'!BA53," - ",'Medtronic Patient Data Form'!BB53," - ",'Medtronic Patient Data Form'!BB54,"             ",'Medtronic Patient Data Form'!BA56," - ",'Medtronic Patient Data Form'!BB56," - ",'Medtronic Patient Data Form'!BB57,"             ",'Medtronic Patient Data Form'!BA58," - ",'Medtronic Patient Data Form'!BB58," - ",'Medtronic Patient Data Form'!BB59)</f>
        <v>HEALTHCARE PROFESSIONAL -  - 44253                                                                                   Please Select therapy type above - Please Select - Please Select             Reservoir Type - Please Select - Please Select             Battery Type - Please Select - Please Select</v>
      </c>
      <c r="AV18" s="146" t="str">
        <f ca="1">CONCATENATE('Medtronic Patient Data Form'!$H$8," - ",'Medtronic Patient Data Form'!$I$8," - ",'Medtronic Patient Data Form'!$I$2,"                                                                                   ",'Medtronic Patient Data Form'!BB53," - ",'Medtronic Patient Data Form'!BC53," - ",'Medtronic Patient Data Form'!BC54,"             ",'Medtronic Patient Data Form'!BB56," - ",'Medtronic Patient Data Form'!BC56," - ",'Medtronic Patient Data Form'!BC57,"             ",'Medtronic Patient Data Form'!BB58," - ",'Medtronic Patient Data Form'!BC58," - ",'Medtronic Patient Data Form'!BC59)</f>
        <v xml:space="preserve">HEALTHCARE PROFESSIONAL -  - 44253                                                                                   Please Select -  -              Please Select -  -              Please Select -  - </v>
      </c>
      <c r="AW18" s="146" t="str">
        <f ca="1">CONCATENATE('Medtronic Patient Data Form'!$H$8," - ",'Medtronic Patient Data Form'!$I$8," - ",'Medtronic Patient Data Form'!$I$2,"                                                                                   ",'Medtronic Patient Data Form'!BC53," - ",'Medtronic Patient Data Form'!BD53," - ",'Medtronic Patient Data Form'!BD54,"             ",'Medtronic Patient Data Form'!BC56," - ",'Medtronic Patient Data Form'!BD56," - ",'Medtronic Patient Data Form'!BD57,"             ",'Medtronic Patient Data Form'!BC58," - ",'Medtronic Patient Data Form'!BD58," - ",'Medtronic Patient Data Form'!BD59)</f>
        <v>HEALTHCARE PROFESSIONAL -  - 44253                                                                                    - Please Select therapy type above - Quantity and Frequency              - Reservoir Type - Quantity and Frequency              - Battery Type - Quantity and Frequency</v>
      </c>
      <c r="AX18" s="146" t="str">
        <f ca="1">CONCATENATE('Medtronic Patient Data Form'!$H$8," - ",'Medtronic Patient Data Form'!$I$8," - ",'Medtronic Patient Data Form'!$I$2,"                                                                                   ",'Medtronic Patient Data Form'!BD53," - ",'Medtronic Patient Data Form'!BE53," - ",'Medtronic Patient Data Form'!BE54,"             ",'Medtronic Patient Data Form'!BD56," - ",'Medtronic Patient Data Form'!BE56," - ",'Medtronic Patient Data Form'!BE57,"             ",'Medtronic Patient Data Form'!BD58," - ",'Medtronic Patient Data Form'!BE58," - ",'Medtronic Patient Data Form'!BE59)</f>
        <v>HEALTHCARE PROFESSIONAL -  - 44253                                                                                   Please Select therapy type above - Please Select - Please Select             Reservoir Type - Please Select - Please Select             Battery Type - Please Select - Please Select</v>
      </c>
      <c r="AY18" s="146" t="str">
        <f ca="1">CONCATENATE('Medtronic Patient Data Form'!$H$8," - ",'Medtronic Patient Data Form'!$I$8," - ",'Medtronic Patient Data Form'!$I$2,"                                                                                   ",'Medtronic Patient Data Form'!BE53," - ",'Medtronic Patient Data Form'!BF53," - ",'Medtronic Patient Data Form'!BF54,"             ",'Medtronic Patient Data Form'!BE56," - ",'Medtronic Patient Data Form'!BF56," - ",'Medtronic Patient Data Form'!BF57,"             ",'Medtronic Patient Data Form'!BE58," - ",'Medtronic Patient Data Form'!BF58," - ",'Medtronic Patient Data Form'!BF59)</f>
        <v xml:space="preserve">HEALTHCARE PROFESSIONAL -  - 44253                                                                                   Please Select -  -              Please Select -  -              Please Select -  - </v>
      </c>
      <c r="AZ18" s="146" t="str">
        <f ca="1">CONCATENATE('Medtronic Patient Data Form'!$H$8," - ",'Medtronic Patient Data Form'!$I$8," - ",'Medtronic Patient Data Form'!$I$2,"                                                                                   ",'Medtronic Patient Data Form'!BF53," - ",'Medtronic Patient Data Form'!BG53," - ",'Medtronic Patient Data Form'!BG54,"             ",'Medtronic Patient Data Form'!BF56," - ",'Medtronic Patient Data Form'!BG56," - ",'Medtronic Patient Data Form'!BG57,"             ",'Medtronic Patient Data Form'!BF58," - ",'Medtronic Patient Data Form'!BG58," - ",'Medtronic Patient Data Form'!BG59)</f>
        <v>HEALTHCARE PROFESSIONAL -  - 44253                                                                                    - Please Select therapy type above - Quantity and Frequency              - Reservoir Type - Quantity and Frequency              - Battery Type - Quantity and Frequency</v>
      </c>
      <c r="BA18" s="146" t="str">
        <f ca="1">CONCATENATE('Medtronic Patient Data Form'!$H$8," - ",'Medtronic Patient Data Form'!$I$8," - ",'Medtronic Patient Data Form'!$I$2,"                                                                                   ",'Medtronic Patient Data Form'!BG53," - ",'Medtronic Patient Data Form'!BH53," - ",'Medtronic Patient Data Form'!BH54,"             ",'Medtronic Patient Data Form'!BG56," - ",'Medtronic Patient Data Form'!BH56," - ",'Medtronic Patient Data Form'!BH57,"             ",'Medtronic Patient Data Form'!BG58," - ",'Medtronic Patient Data Form'!BH58," - ",'Medtronic Patient Data Form'!BH59)</f>
        <v>HEALTHCARE PROFESSIONAL -  - 44253                                                                                   Please Select therapy type above - Please Select - Please Select             Reservoir Type - Please Select - Please Select             Battery Type - Please Select - Please Select</v>
      </c>
      <c r="BB18" s="146" t="str">
        <f ca="1">CONCATENATE('Medtronic Patient Data Form'!$H$8," - ",'Medtronic Patient Data Form'!$I$8," - ",'Medtronic Patient Data Form'!$I$2,"                                                                                   ",'Medtronic Patient Data Form'!BH53," - ",'Medtronic Patient Data Form'!BI53," - ",'Medtronic Patient Data Form'!BI54,"             ",'Medtronic Patient Data Form'!BH56," - ",'Medtronic Patient Data Form'!BI56," - ",'Medtronic Patient Data Form'!BI57,"             ",'Medtronic Patient Data Form'!BH58," - ",'Medtronic Patient Data Form'!BI58," - ",'Medtronic Patient Data Form'!BI59)</f>
        <v xml:space="preserve">HEALTHCARE PROFESSIONAL -  - 44253                                                                                   Please Select -  -              Please Select -  -              Please Select -  - </v>
      </c>
      <c r="BC18" s="146" t="str">
        <f ca="1">CONCATENATE('Medtronic Patient Data Form'!$H$8," - ",'Medtronic Patient Data Form'!$I$8," - ",'Medtronic Patient Data Form'!$I$2,"                                                                                   ",'Medtronic Patient Data Form'!BI53," - ",'Medtronic Patient Data Form'!BJ53," - ",'Medtronic Patient Data Form'!BJ54,"             ",'Medtronic Patient Data Form'!BI56," - ",'Medtronic Patient Data Form'!BJ56," - ",'Medtronic Patient Data Form'!BJ57,"             ",'Medtronic Patient Data Form'!BI58," - ",'Medtronic Patient Data Form'!BJ58," - ",'Medtronic Patient Data Form'!BJ59)</f>
        <v>HEALTHCARE PROFESSIONAL -  - 44253                                                                                    - Please Select therapy type above - Quantity and Frequency              - Reservoir Type - Quantity and Frequency              - Battery Type - Quantity and Frequency</v>
      </c>
      <c r="BD18" s="146" t="str">
        <f ca="1">CONCATENATE('Medtronic Patient Data Form'!$H$8," - ",'Medtronic Patient Data Form'!$I$8," - ",'Medtronic Patient Data Form'!$I$2,"                                                                                   ",'Medtronic Patient Data Form'!BJ53," - ",'Medtronic Patient Data Form'!BK53," - ",'Medtronic Patient Data Form'!BK54,"             ",'Medtronic Patient Data Form'!BJ56," - ",'Medtronic Patient Data Form'!BK56," - ",'Medtronic Patient Data Form'!BK57,"             ",'Medtronic Patient Data Form'!BJ58," - ",'Medtronic Patient Data Form'!BK58," - ",'Medtronic Patient Data Form'!BK59)</f>
        <v>HEALTHCARE PROFESSIONAL -  - 44253                                                                                   Please Select therapy type above - Please Select - Please Select             Reservoir Type - Please Select - Please Select             Battery Type - Please Select - Please Select</v>
      </c>
      <c r="BE18" s="146" t="str">
        <f ca="1">CONCATENATE('Medtronic Patient Data Form'!$H$8," - ",'Medtronic Patient Data Form'!$I$8," - ",'Medtronic Patient Data Form'!$I$2,"                                                                                   ",'Medtronic Patient Data Form'!BK53," - ",'Medtronic Patient Data Form'!BL53," - ",'Medtronic Patient Data Form'!BL54,"             ",'Medtronic Patient Data Form'!BK56," - ",'Medtronic Patient Data Form'!BL56," - ",'Medtronic Patient Data Form'!BL57,"             ",'Medtronic Patient Data Form'!BK58," - ",'Medtronic Patient Data Form'!BL58," - ",'Medtronic Patient Data Form'!BL59)</f>
        <v xml:space="preserve">HEALTHCARE PROFESSIONAL -  - 44253                                                                                   Please Select -  -              Please Select -  -              Please Select -  - </v>
      </c>
      <c r="BF18" s="146" t="str">
        <f ca="1">CONCATENATE('Medtronic Patient Data Form'!$H$8," - ",'Medtronic Patient Data Form'!$I$8," - ",'Medtronic Patient Data Form'!$I$2,"                                                                                   ",'Medtronic Patient Data Form'!BL53," - ",'Medtronic Patient Data Form'!BM53," - ",'Medtronic Patient Data Form'!BM54,"             ",'Medtronic Patient Data Form'!BL56," - ",'Medtronic Patient Data Form'!BM56," - ",'Medtronic Patient Data Form'!BM57,"             ",'Medtronic Patient Data Form'!BL58," - ",'Medtronic Patient Data Form'!BM58," - ",'Medtronic Patient Data Form'!BM59)</f>
        <v>HEALTHCARE PROFESSIONAL -  - 44253                                                                                    - Please Select therapy type above - Quantity and Frequency              - Reservoir Type - Quantity and Frequency              - Battery Type - Quantity and Frequency</v>
      </c>
      <c r="BG18" s="146" t="str">
        <f ca="1">CONCATENATE('Medtronic Patient Data Form'!$H$8," - ",'Medtronic Patient Data Form'!$I$8," - ",'Medtronic Patient Data Form'!$I$2,"                                                                                   ",'Medtronic Patient Data Form'!BM53," - ",'Medtronic Patient Data Form'!BN53," - ",'Medtronic Patient Data Form'!BN54,"             ",'Medtronic Patient Data Form'!BM56," - ",'Medtronic Patient Data Form'!BN56," - ",'Medtronic Patient Data Form'!BN57,"             ",'Medtronic Patient Data Form'!BM58," - ",'Medtronic Patient Data Form'!BN58," - ",'Medtronic Patient Data Form'!BN59)</f>
        <v>HEALTHCARE PROFESSIONAL -  - 44253                                                                                   Please Select therapy type above - Please Select - Please Select             Reservoir Type - Please Select - Please Select             Battery Type - Please Select - Please Select</v>
      </c>
      <c r="BH18" s="144" t="str">
        <f ca="1">CONCATENATE('Medtronic Patient Data Form'!$H$8," - ",'Medtronic Patient Data Form'!$I$8," - ",'Medtronic Patient Data Form'!$I$2,"                                                                                   ",'Medtronic Patient Data Form'!BN53," - ",'Medtronic Patient Data Form'!BO53," - ",'Medtronic Patient Data Form'!BO54,"             ",'Medtronic Patient Data Form'!BN56," - ",'Medtronic Patient Data Form'!BO56," - ",'Medtronic Patient Data Form'!BO57,"             ",'Medtronic Patient Data Form'!BN58," - ",'Medtronic Patient Data Form'!BO58," - ",'Medtronic Patient Data Form'!BO59)</f>
        <v xml:space="preserve">HEALTHCARE PROFESSIONAL -  - 44253                                                                                   Please Select -  -              Please Select -  -              Please Select -  - </v>
      </c>
      <c r="BI18" s="144" t="str">
        <f ca="1">CONCATENATE('Medtronic Patient Data Form'!$H$8," - ",'Medtronic Patient Data Form'!$I$8," - ",'Medtronic Patient Data Form'!$I$2,"                                                                                   ",'Medtronic Patient Data Form'!BO53," - ",'Medtronic Patient Data Form'!BP53," - ",'Medtronic Patient Data Form'!BP54,"             ",'Medtronic Patient Data Form'!BO56," - ",'Medtronic Patient Data Form'!BP56," - ",'Medtronic Patient Data Form'!BP57,"             ",'Medtronic Patient Data Form'!BO58," - ",'Medtronic Patient Data Form'!BP58," - ",'Medtronic Patient Data Form'!BP59)</f>
        <v xml:space="preserve">HEALTHCARE PROFESSIONAL -  - 44253                                                                                    -  -               -  -               -  - </v>
      </c>
    </row>
  </sheetData>
  <phoneticPr fontId="4" type="noConversion"/>
  <pageMargins left="0.7" right="0.7" top="0.75" bottom="0.75" header="0.3" footer="0.3"/>
  <customProperties>
    <customPr name="_pios_id" r:id="rId1"/>
  </customProperties>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4</vt:i4>
      </vt:variant>
      <vt:variant>
        <vt:lpstr>Named Ranges</vt:lpstr>
      </vt:variant>
      <vt:variant>
        <vt:i4>2</vt:i4>
      </vt:variant>
    </vt:vector>
  </HeadingPairs>
  <TitlesOfParts>
    <vt:vector size="6" baseType="lpstr">
      <vt:lpstr>Introduction</vt:lpstr>
      <vt:lpstr>Medtronic Patient Data Form</vt:lpstr>
      <vt:lpstr>Pregnancy Package</vt:lpstr>
      <vt:lpstr>T&amp;Cs - Supply of Goods</vt:lpstr>
      <vt:lpstr>Introduction!Print_Area</vt:lpstr>
      <vt:lpstr>'T&amp;Cs - Supply of Goods'!Print_Area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Selby, Kris</dc:creator>
  <cp:lastModifiedBy>Cottle, Jack</cp:lastModifiedBy>
  <dcterms:created xsi:type="dcterms:W3CDTF">2020-10-29T09:45:37Z</dcterms:created>
  <dcterms:modified xsi:type="dcterms:W3CDTF">2021-02-26T15:18:28Z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fWorkbookId">
    <vt:lpwstr>6e070931-e722-440b-9c5a-8ed2b2ac1296</vt:lpwstr>
  </property>
</Properties>
</file>